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<sst xmlns="http://schemas.openxmlformats.org/spreadsheetml/2006/main" count="245" uniqueCount="198">
  <si>
    <t>Индекс</t>
  </si>
  <si>
    <t>Наименование циклов, разделов, дисциплин, профессиональных модулей, междисциплинарных курсов, практик</t>
  </si>
  <si>
    <t xml:space="preserve">Формы промежуточной аттестации 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</si>
  <si>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</si>
  <si>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</si>
  <si>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</si>
  <si>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</si>
  <si>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</si>
  <si>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</si>
  <si>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</si>
  <si>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лекций</t>
  </si>
  <si>
    <t>лаб. и практ. занятий, включая семинары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</si>
  <si>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</si>
  <si>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</si>
  <si>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</si>
  <si>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</si>
  <si>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</si>
  <si>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</si>
  <si>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</si>
  <si>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</si>
  <si>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</si>
  <si>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</si>
  <si>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</si>
  <si>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</si>
  <si>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</si>
  <si>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</si>
  <si>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</si>
  <si>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</si>
  <si>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</si>
  <si>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</si>
  <si>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</si>
  <si>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</si>
  <si>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</si>
  <si>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</si>
  <si>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</si>
  <si>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</si>
  <si>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ОП.05</t>
  </si>
  <si>
    <t>Метрология, стандартизация и сертификация</t>
  </si>
  <si>
    <t>ОП.06</t>
  </si>
  <si>
    <t>ОП.07</t>
  </si>
  <si>
    <t>ОП.08</t>
  </si>
  <si>
    <t>Информационные технологии в профессиональной деятельности</t>
  </si>
  <si>
    <t>ОП.09</t>
  </si>
  <si>
    <t>ОП.10</t>
  </si>
  <si>
    <t>Охрана труда</t>
  </si>
  <si>
    <t>ОП.11</t>
  </si>
  <si>
    <t>Безопасность жизнедеятельности</t>
  </si>
  <si>
    <t>ПМ.00</t>
  </si>
  <si>
    <t>Профессиональные модули</t>
  </si>
  <si>
    <t>ПМ.01</t>
  </si>
  <si>
    <t>МДК 01.01</t>
  </si>
  <si>
    <t>Котельные установки</t>
  </si>
  <si>
    <t>Водоподготовка</t>
  </si>
  <si>
    <t>МДК 02 01</t>
  </si>
  <si>
    <t>Технология сварочных работ</t>
  </si>
  <si>
    <t>Грузоподъемные машины и механизмы</t>
  </si>
  <si>
    <t>МДК 03.01</t>
  </si>
  <si>
    <t>ПМ.03</t>
  </si>
  <si>
    <t>Всего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</si>
  <si>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</si>
  <si>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</si>
  <si>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</si>
  <si>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</si>
  <si>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</si>
  <si>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Государственная (итоговая) аттестация</t>
  </si>
  <si>
    <t>экзаменов</t>
  </si>
  <si>
    <t>дифференцированных зачетов</t>
  </si>
  <si>
    <t>зачетов</t>
  </si>
  <si>
    <t>ДЗ</t>
  </si>
  <si>
    <t>Математика</t>
  </si>
  <si>
    <t>ПМ 02</t>
  </si>
  <si>
    <t>ПМ 04</t>
  </si>
  <si>
    <t>МДК 04.01</t>
  </si>
  <si>
    <t>ПМ 05</t>
  </si>
  <si>
    <t>МДК 05.01</t>
  </si>
  <si>
    <t>Учебная практика</t>
  </si>
  <si>
    <t>Производственная практика</t>
  </si>
  <si>
    <t>Основы экономики</t>
  </si>
  <si>
    <t>УП.01</t>
  </si>
  <si>
    <t>ПП.01</t>
  </si>
  <si>
    <t>УП.02</t>
  </si>
  <si>
    <t>ПП.02</t>
  </si>
  <si>
    <t>УП.03</t>
  </si>
  <si>
    <t>ПП.03</t>
  </si>
  <si>
    <t>УП.05</t>
  </si>
  <si>
    <t>ПП.05</t>
  </si>
  <si>
    <t>3 курс</t>
  </si>
  <si>
    <t>1 курс</t>
  </si>
  <si>
    <t>2 курс</t>
  </si>
  <si>
    <t>Материаловедение</t>
  </si>
  <si>
    <t>Теоретические основы теплотехники и гидравлики</t>
  </si>
  <si>
    <t>0/2/0</t>
  </si>
  <si>
    <t>Э</t>
  </si>
  <si>
    <t>квалификационных экзаменов</t>
  </si>
  <si>
    <t>18531 Слесарь по ремонту  оборудования котельных и пылеприготовительных цехов</t>
  </si>
  <si>
    <t>учебной практики (нед)</t>
  </si>
  <si>
    <t>производственной практики / (нед)</t>
  </si>
  <si>
    <t>Тема 1.</t>
  </si>
  <si>
    <t>Тема 2.</t>
  </si>
  <si>
    <t>Тема 3.</t>
  </si>
  <si>
    <t>Тема 4.</t>
  </si>
  <si>
    <t xml:space="preserve">Техгология ремонта теплотехнического оборудования </t>
  </si>
  <si>
    <t xml:space="preserve">Технология и организация монтажных работ теплотехнического оборудования </t>
  </si>
  <si>
    <t xml:space="preserve"> Э</t>
  </si>
  <si>
    <t>Организация работ по наладке и испытаниям теплотехническогого оборудования и систем тепло- и потливоснабжения</t>
  </si>
  <si>
    <t>Наладка и испытание оборудования котельных установок</t>
  </si>
  <si>
    <t>Наладдка и испытания оборудования систем тепло и топливоснабжения</t>
  </si>
  <si>
    <t>ПП.04</t>
  </si>
  <si>
    <t xml:space="preserve">з </t>
  </si>
  <si>
    <t>з</t>
  </si>
  <si>
    <t>Общеобразовательный цикл</t>
  </si>
  <si>
    <t>Химия</t>
  </si>
  <si>
    <t>Биология</t>
  </si>
  <si>
    <t>Э,Э</t>
  </si>
  <si>
    <t>Физика</t>
  </si>
  <si>
    <t>ОГСЭ.05</t>
  </si>
  <si>
    <t>Русский язык и культура речи</t>
  </si>
  <si>
    <t>1/1/1/1</t>
  </si>
  <si>
    <t>Э/ДЗ</t>
  </si>
  <si>
    <t>1/1/0/1</t>
  </si>
  <si>
    <t>слесарные работы</t>
  </si>
  <si>
    <t>сварочные работы</t>
  </si>
  <si>
    <t>трубозаготовительные работы</t>
  </si>
  <si>
    <t>1. Программа базовой подготовки</t>
  </si>
  <si>
    <t>4 курс</t>
  </si>
  <si>
    <t>дз,дз,дз,дз,дз,дз</t>
  </si>
  <si>
    <t>0/15/0/</t>
  </si>
  <si>
    <t>ОГСЭ. 00</t>
  </si>
  <si>
    <t>Всего часов обучения по циклам ППССЗ (без практики)</t>
  </si>
  <si>
    <t>ЕН.02</t>
  </si>
  <si>
    <t>Правовые основы профессиональной деятельности</t>
  </si>
  <si>
    <t>Эксплуатация, расчет и выбор теплотехнического оборудования и систем тепло- и топливоснабжения</t>
  </si>
  <si>
    <t>Эксплуатация теплотехнического оборудования и систем тепло- и топливоснабжения</t>
  </si>
  <si>
    <t>Ремонт теплотехнического оборудования и систем тепло- и топливоснабжения</t>
  </si>
  <si>
    <t>Технология ремонта теплотехнического оборудования и систем тепло- и топливоснабжения</t>
  </si>
  <si>
    <t>Наладка и испытания теплотехнического оборудования и оборудования систем тепло- и топливоснабжения</t>
  </si>
  <si>
    <t>Организация и управление работой трудового коллектива</t>
  </si>
  <si>
    <t>Выполнение работ по одной или нескольким профессиям рабочих, должностям служащих</t>
  </si>
  <si>
    <t>Всего (с учетом практики)</t>
  </si>
  <si>
    <t>4 нед.</t>
  </si>
  <si>
    <t>6 нед.</t>
  </si>
  <si>
    <t>Консультации 4 часа на одного обучающегося на каждый учебный год</t>
  </si>
  <si>
    <t>1.1.Выпускная квалификационая работа</t>
  </si>
  <si>
    <t>Выполнение выпускной квалификационной работы 4 недели</t>
  </si>
  <si>
    <t>Защита выпускной квалификационной работы 2 недели</t>
  </si>
  <si>
    <t xml:space="preserve">ДЗ, ДЗ </t>
  </si>
  <si>
    <t xml:space="preserve">ДЗ </t>
  </si>
  <si>
    <t>0/10/4</t>
  </si>
  <si>
    <t>тк</t>
  </si>
  <si>
    <t>Э/Э</t>
  </si>
  <si>
    <t>1/0/2/1</t>
  </si>
  <si>
    <t>Экономика организации</t>
  </si>
  <si>
    <t>1 сем 16 нед</t>
  </si>
  <si>
    <t>2 сем     23 нед</t>
  </si>
  <si>
    <t>3 сем 16 нед</t>
  </si>
  <si>
    <t>6 сем    13 нед      11 нед практики</t>
  </si>
  <si>
    <t>7 сем             12 нед             4 нед практики</t>
  </si>
  <si>
    <t>8  сем       8 нед           6 нед практики</t>
  </si>
  <si>
    <t>3/1/4/1</t>
  </si>
  <si>
    <t>Выполнение работ по  профессии "Электрогазосварщик"</t>
  </si>
  <si>
    <t>тк/ДЗ</t>
  </si>
  <si>
    <t xml:space="preserve">5 сем   16 нед </t>
  </si>
  <si>
    <t>4 сем      21 нед     2 нед практики</t>
  </si>
  <si>
    <t>САПР</t>
  </si>
  <si>
    <t>Э/Э/Э/Э, КП /    ДЗ(КП)</t>
  </si>
  <si>
    <t>Учебная практика в мастерских</t>
  </si>
  <si>
    <t>Ознакомление с оборудованием и технологией выработки тепловой и электрической энергии</t>
  </si>
  <si>
    <t xml:space="preserve"> Общеобразовательные  учебные дисциплины (общие)</t>
  </si>
  <si>
    <t>э,э</t>
  </si>
  <si>
    <t>дз,дз</t>
  </si>
  <si>
    <t>Основы безопасности жизнедеятельности</t>
  </si>
  <si>
    <t>дз</t>
  </si>
  <si>
    <t xml:space="preserve"> Общеобразовательные  учебные дисциплины (по выбору)</t>
  </si>
  <si>
    <t xml:space="preserve">Информатика </t>
  </si>
  <si>
    <t>тк,дз</t>
  </si>
  <si>
    <t>Обществознание (вкл. экономику и право)</t>
  </si>
  <si>
    <r>
      <t>2.План учебного процесса</t>
    </r>
    <r>
      <rPr>
        <sz val="10"/>
        <rFont val="Arial Cyr"/>
        <family val="2"/>
      </rPr>
      <t xml:space="preserve">        группы   Т-12</t>
    </r>
  </si>
  <si>
    <t xml:space="preserve">индивидуальных проековт, курсовых работ (проектов) </t>
  </si>
  <si>
    <t>ОД.00</t>
  </si>
  <si>
    <t>0/8/3</t>
  </si>
  <si>
    <t>ОДБ.01</t>
  </si>
  <si>
    <t xml:space="preserve">Русский язык </t>
  </si>
  <si>
    <t>тк,э</t>
  </si>
  <si>
    <t>ОДБ.02</t>
  </si>
  <si>
    <t>Литература</t>
  </si>
  <si>
    <t>ОДБ.03</t>
  </si>
  <si>
    <t>ОДП.04</t>
  </si>
  <si>
    <t>ОДБ.05</t>
  </si>
  <si>
    <t>ОДБ.06</t>
  </si>
  <si>
    <t>ОДБ.07</t>
  </si>
  <si>
    <t>ОДБ.08</t>
  </si>
  <si>
    <t>Астрономия</t>
  </si>
  <si>
    <t>0/4/2</t>
  </si>
  <si>
    <t>ОДП.09</t>
  </si>
  <si>
    <t>ОДП.10</t>
  </si>
  <si>
    <t>ОДБ.11</t>
  </si>
  <si>
    <t>ОДБ.12</t>
  </si>
  <si>
    <t>ОДБ.13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</si>
</sst>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0" fillId="0" borderId="0" xfId="0" applyFont="1" applyBorder="1" applyAlignment="1">
      <alignment vertical="center" wrapText="1"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25" borderId="10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wrapText="1"/>
    </xf>
    <xf numFmtId="0" fontId="26" fillId="25" borderId="10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/>
    </xf>
    <xf numFmtId="0" fontId="35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30" fillId="26" borderId="15" xfId="0" applyFont="1" applyFill="1" applyBorder="1" applyAlignment="1">
      <alignment horizontal="center" vertical="center"/>
    </xf>
    <xf numFmtId="0" fontId="31" fillId="26" borderId="16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wrapText="1"/>
    </xf>
    <xf numFmtId="0" fontId="21" fillId="0" borderId="15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wrapText="1"/>
    </xf>
    <xf numFmtId="0" fontId="20" fillId="0" borderId="15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32" fillId="0" borderId="15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49" fontId="32" fillId="0" borderId="16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wrapText="1"/>
    </xf>
    <xf numFmtId="0" fontId="32" fillId="25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/>
    </xf>
    <xf numFmtId="0" fontId="29" fillId="26" borderId="15" xfId="0" applyFont="1" applyFill="1" applyBorder="1" applyAlignment="1">
      <alignment horizontal="left" wrapText="1"/>
    </xf>
    <xf numFmtId="0" fontId="33" fillId="26" borderId="10" xfId="0" applyFont="1" applyFill="1" applyBorder="1" applyAlignment="1">
      <alignment horizontal="center" wrapText="1"/>
    </xf>
    <xf numFmtId="0" fontId="21" fillId="26" borderId="0" xfId="0" applyFont="1" applyFill="1" applyBorder="1" applyAlignment="1">
      <alignment horizontal="left" vertical="center" wrapText="1"/>
    </xf>
    <xf numFmtId="0" fontId="21" fillId="26" borderId="0" xfId="0" applyFont="1" applyFill="1" applyBorder="1" applyAlignment="1">
      <alignment horizontal="left" wrapText="1"/>
    </xf>
    <xf numFmtId="0" fontId="21" fillId="26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wrapText="1"/>
    </xf>
    <xf numFmtId="49" fontId="20" fillId="0" borderId="16" xfId="0" applyNumberFormat="1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horizontal="center"/>
    </xf>
    <xf numFmtId="0" fontId="20" fillId="25" borderId="16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vertical="center"/>
    </xf>
    <xf numFmtId="0" fontId="21" fillId="25" borderId="15" xfId="0" applyFont="1" applyFill="1" applyBorder="1" applyAlignment="1">
      <alignment horizontal="left" vertical="center"/>
    </xf>
    <xf numFmtId="0" fontId="21" fillId="25" borderId="16" xfId="0" applyFont="1" applyFill="1" applyBorder="1" applyAlignment="1">
      <alignment horizontal="left" vertical="center"/>
    </xf>
    <xf numFmtId="0" fontId="21" fillId="25" borderId="15" xfId="0" applyFont="1" applyFill="1" applyBorder="1" applyAlignment="1">
      <alignment horizontal="left"/>
    </xf>
    <xf numFmtId="0" fontId="21" fillId="25" borderId="15" xfId="0" applyFont="1" applyFill="1" applyBorder="1" applyAlignment="1">
      <alignment horizontal="center"/>
    </xf>
    <xf numFmtId="0" fontId="33" fillId="25" borderId="16" xfId="0" applyFont="1" applyFill="1" applyBorder="1" applyAlignment="1">
      <alignment horizontal="left" vertical="center" wrapText="1"/>
    </xf>
    <xf numFmtId="0" fontId="21" fillId="25" borderId="15" xfId="0" applyFont="1" applyFill="1" applyBorder="1" applyAlignment="1">
      <alignment horizontal="center" vertical="center"/>
    </xf>
    <xf numFmtId="0" fontId="33" fillId="25" borderId="16" xfId="0" applyFont="1" applyFill="1" applyBorder="1" applyAlignment="1">
      <alignment horizontal="left" vertical="center"/>
    </xf>
    <xf numFmtId="0" fontId="20" fillId="25" borderId="16" xfId="0" applyFont="1" applyFill="1" applyBorder="1" applyAlignment="1">
      <alignment horizontal="left" vertical="center" wrapText="1"/>
    </xf>
    <xf numFmtId="49" fontId="20" fillId="25" borderId="16" xfId="0" applyNumberFormat="1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horizontal="left" wrapText="1"/>
    </xf>
    <xf numFmtId="0" fontId="21" fillId="25" borderId="15" xfId="0" applyFont="1" applyFill="1" applyBorder="1" applyAlignment="1">
      <alignment horizontal="left" wrapText="1"/>
    </xf>
    <xf numFmtId="0" fontId="21" fillId="25" borderId="1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26" borderId="17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2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1" fillId="0" borderId="2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="110" zoomScaleNormal="110" zoomScalePageLayoutView="0" workbookViewId="0" topLeftCell="A1">
      <pane ySplit="13" topLeftCell="A88" activePane="bottomLeft" state="frozen"/>
      <selection pane="topLeft" activeCell="A1" sqref="A1"/>
      <selection pane="bottomLeft" activeCell="F5" sqref="F5:F11"/>
    </sheetView>
  </sheetViews>
  <sheetFormatPr defaultColWidth="9.00390625" defaultRowHeight="12.75"/>
  <cols>
    <col min="1" max="1" width="9.25390625" style="0" customWidth="1"/>
    <col min="2" max="2" width="31.875" style="0" customWidth="1"/>
    <col min="3" max="3" width="9.75390625" style="0" customWidth="1"/>
    <col min="4" max="4" width="7.875" style="0" customWidth="1"/>
    <col min="5" max="5" width="6.25390625" style="0" customWidth="1"/>
    <col min="6" max="6" width="7.75390625" style="0" customWidth="1"/>
    <col min="7" max="7" width="6.375" style="0" customWidth="1"/>
    <col min="8" max="8" width="7.00390625" style="0" customWidth="1"/>
    <col min="9" max="9" width="7.625" style="0" customWidth="1"/>
    <col min="10" max="11" width="7.125" style="0" customWidth="1"/>
    <col min="12" max="12" width="7.00390625" style="0" customWidth="1"/>
    <col min="13" max="14" width="7.125" style="0" customWidth="1"/>
    <col min="15" max="15" width="8.375" style="0" customWidth="1"/>
    <col min="16" max="16" width="8.75390625" style="0" customWidth="1"/>
    <col min="17" max="17" width="8.875" style="0" customWidth="1"/>
    <col min="18" max="18" width="6.75390625" style="0" hidden="1" customWidth="1"/>
  </cols>
  <sheetData>
    <row r="1" spans="3:16" ht="15.75">
      <c r="C1" s="129" t="s">
        <v>176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3:18" ht="15.75">
      <c r="C2" s="1"/>
      <c r="R2" s="13"/>
    </row>
    <row r="3" spans="1:18" ht="13.5" customHeight="1">
      <c r="A3" s="132" t="s">
        <v>0</v>
      </c>
      <c r="B3" s="133" t="s">
        <v>1</v>
      </c>
      <c r="C3" s="134" t="s">
        <v>2</v>
      </c>
      <c r="D3" s="125" t="s">
        <v>3</v>
      </c>
      <c r="E3" s="125"/>
      <c r="F3" s="125"/>
      <c r="G3" s="125"/>
      <c r="H3" s="125"/>
      <c r="I3" s="125"/>
      <c r="J3" s="124" t="s">
        <v>4</v>
      </c>
      <c r="K3" s="124"/>
      <c r="L3" s="124"/>
      <c r="M3" s="124"/>
      <c r="N3" s="124"/>
      <c r="O3" s="124"/>
      <c r="P3" s="124"/>
      <c r="Q3" s="124"/>
      <c r="R3" s="21"/>
    </row>
    <row r="4" spans="1:18" ht="13.5" customHeight="1">
      <c r="A4" s="132"/>
      <c r="B4" s="133"/>
      <c r="C4" s="134"/>
      <c r="D4" s="131" t="s">
        <v>5</v>
      </c>
      <c r="E4" s="131" t="s">
        <v>6</v>
      </c>
      <c r="F4" s="125" t="s">
        <v>7</v>
      </c>
      <c r="G4" s="125"/>
      <c r="H4" s="125"/>
      <c r="I4" s="125"/>
      <c r="J4" s="124"/>
      <c r="K4" s="124"/>
      <c r="L4" s="124"/>
      <c r="M4" s="124"/>
      <c r="N4" s="124"/>
      <c r="O4" s="124"/>
      <c r="P4" s="124"/>
      <c r="Q4" s="124"/>
      <c r="R4" s="21"/>
    </row>
    <row r="5" spans="1:18" ht="13.5" customHeight="1">
      <c r="A5" s="132"/>
      <c r="B5" s="133"/>
      <c r="C5" s="134"/>
      <c r="D5" s="131"/>
      <c r="E5" s="131"/>
      <c r="F5" s="131" t="s">
        <v>8</v>
      </c>
      <c r="G5" s="125" t="s">
        <v>9</v>
      </c>
      <c r="H5" s="125"/>
      <c r="I5" s="125"/>
      <c r="J5" s="124"/>
      <c r="K5" s="124"/>
      <c r="L5" s="124"/>
      <c r="M5" s="124"/>
      <c r="N5" s="124"/>
      <c r="O5" s="124"/>
      <c r="P5" s="124"/>
      <c r="Q5" s="124"/>
      <c r="R5" s="21"/>
    </row>
    <row r="6" spans="1:18" ht="13.5" customHeight="1">
      <c r="A6" s="132"/>
      <c r="B6" s="133"/>
      <c r="C6" s="134"/>
      <c r="D6" s="131"/>
      <c r="E6" s="131"/>
      <c r="F6" s="131"/>
      <c r="G6" s="131" t="s">
        <v>10</v>
      </c>
      <c r="H6" s="131" t="s">
        <v>11</v>
      </c>
      <c r="I6" s="139" t="s">
        <v>177</v>
      </c>
      <c r="J6" s="125" t="s">
        <v>87</v>
      </c>
      <c r="K6" s="125"/>
      <c r="L6" s="125" t="s">
        <v>88</v>
      </c>
      <c r="M6" s="125"/>
      <c r="N6" s="136" t="s">
        <v>86</v>
      </c>
      <c r="O6" s="136"/>
      <c r="P6" s="125" t="s">
        <v>124</v>
      </c>
      <c r="Q6" s="125"/>
      <c r="R6" s="135"/>
    </row>
    <row r="7" spans="1:18" ht="12.75">
      <c r="A7" s="132"/>
      <c r="B7" s="133"/>
      <c r="C7" s="134"/>
      <c r="D7" s="131"/>
      <c r="E7" s="131"/>
      <c r="F7" s="131"/>
      <c r="G7" s="131"/>
      <c r="H7" s="131"/>
      <c r="I7" s="139"/>
      <c r="J7" s="125"/>
      <c r="K7" s="125"/>
      <c r="L7" s="125"/>
      <c r="M7" s="125"/>
      <c r="N7" s="136"/>
      <c r="O7" s="136"/>
      <c r="P7" s="125"/>
      <c r="Q7" s="125"/>
      <c r="R7" s="135"/>
    </row>
    <row r="8" spans="1:18" ht="13.5" customHeight="1">
      <c r="A8" s="132"/>
      <c r="B8" s="133"/>
      <c r="C8" s="134"/>
      <c r="D8" s="131"/>
      <c r="E8" s="131"/>
      <c r="F8" s="131"/>
      <c r="G8" s="131"/>
      <c r="H8" s="131"/>
      <c r="I8" s="139"/>
      <c r="J8" s="124" t="s">
        <v>152</v>
      </c>
      <c r="K8" s="124" t="s">
        <v>153</v>
      </c>
      <c r="L8" s="124" t="s">
        <v>154</v>
      </c>
      <c r="M8" s="124" t="s">
        <v>162</v>
      </c>
      <c r="N8" s="137" t="s">
        <v>161</v>
      </c>
      <c r="O8" s="137" t="s">
        <v>155</v>
      </c>
      <c r="P8" s="124" t="s">
        <v>156</v>
      </c>
      <c r="Q8" s="124" t="s">
        <v>157</v>
      </c>
      <c r="R8" s="126"/>
    </row>
    <row r="9" spans="1:18" ht="12.75">
      <c r="A9" s="132"/>
      <c r="B9" s="133"/>
      <c r="C9" s="134"/>
      <c r="D9" s="131"/>
      <c r="E9" s="131"/>
      <c r="F9" s="131"/>
      <c r="G9" s="131"/>
      <c r="H9" s="131"/>
      <c r="I9" s="139"/>
      <c r="J9" s="124"/>
      <c r="K9" s="124"/>
      <c r="L9" s="124"/>
      <c r="M9" s="124"/>
      <c r="N9" s="137"/>
      <c r="O9" s="137"/>
      <c r="P9" s="124"/>
      <c r="Q9" s="124"/>
      <c r="R9" s="126"/>
    </row>
    <row r="10" spans="1:18" ht="24.75" customHeight="1">
      <c r="A10" s="132"/>
      <c r="B10" s="133"/>
      <c r="C10" s="134"/>
      <c r="D10" s="131"/>
      <c r="E10" s="131"/>
      <c r="F10" s="131"/>
      <c r="G10" s="131"/>
      <c r="H10" s="131"/>
      <c r="I10" s="139"/>
      <c r="J10" s="124"/>
      <c r="K10" s="124"/>
      <c r="L10" s="124"/>
      <c r="M10" s="124"/>
      <c r="N10" s="137"/>
      <c r="O10" s="137"/>
      <c r="P10" s="124"/>
      <c r="Q10" s="124"/>
      <c r="R10" s="126"/>
    </row>
    <row r="11" spans="1:18" ht="20.25" customHeight="1">
      <c r="A11" s="132"/>
      <c r="B11" s="133"/>
      <c r="C11" s="134"/>
      <c r="D11" s="131"/>
      <c r="E11" s="131"/>
      <c r="F11" s="131"/>
      <c r="G11" s="131"/>
      <c r="H11" s="131"/>
      <c r="I11" s="139"/>
      <c r="J11" s="124"/>
      <c r="K11" s="124"/>
      <c r="L11" s="124"/>
      <c r="M11" s="124"/>
      <c r="N11" s="137"/>
      <c r="O11" s="137"/>
      <c r="P11" s="124"/>
      <c r="Q11" s="124"/>
      <c r="R11" s="126"/>
    </row>
    <row r="12" spans="1:18" ht="12.75">
      <c r="A12" s="7">
        <v>1</v>
      </c>
      <c r="B12" s="7">
        <v>2</v>
      </c>
      <c r="C12" s="7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10</v>
      </c>
      <c r="M12" s="22">
        <v>11</v>
      </c>
      <c r="N12" s="23">
        <v>12</v>
      </c>
      <c r="O12" s="23">
        <v>13</v>
      </c>
      <c r="P12" s="22">
        <v>14</v>
      </c>
      <c r="Q12" s="22">
        <v>15</v>
      </c>
      <c r="R12" s="8"/>
    </row>
    <row r="13" spans="1:18" ht="22.5" customHeight="1">
      <c r="A13" s="62"/>
      <c r="B13" s="63" t="s">
        <v>128</v>
      </c>
      <c r="C13" s="64"/>
      <c r="D13" s="64">
        <f aca="true" t="shared" si="0" ref="D13:Q13">D30+D36+D39+D14</f>
        <v>6750</v>
      </c>
      <c r="E13" s="64">
        <f t="shared" si="0"/>
        <v>2250</v>
      </c>
      <c r="F13" s="64">
        <f t="shared" si="0"/>
        <v>4500</v>
      </c>
      <c r="G13" s="64">
        <f t="shared" si="0"/>
        <v>2012</v>
      </c>
      <c r="H13" s="64">
        <f t="shared" si="0"/>
        <v>2378</v>
      </c>
      <c r="I13" s="64">
        <f t="shared" si="0"/>
        <v>110</v>
      </c>
      <c r="J13" s="64">
        <f t="shared" si="0"/>
        <v>576</v>
      </c>
      <c r="K13" s="64">
        <f t="shared" si="0"/>
        <v>828</v>
      </c>
      <c r="L13" s="64">
        <f t="shared" si="0"/>
        <v>576</v>
      </c>
      <c r="M13" s="64">
        <f t="shared" si="0"/>
        <v>756</v>
      </c>
      <c r="N13" s="64">
        <f t="shared" si="0"/>
        <v>576</v>
      </c>
      <c r="O13" s="64">
        <f t="shared" si="0"/>
        <v>468</v>
      </c>
      <c r="P13" s="64">
        <f t="shared" si="0"/>
        <v>432</v>
      </c>
      <c r="Q13" s="64">
        <f t="shared" si="0"/>
        <v>288</v>
      </c>
      <c r="R13" s="8"/>
    </row>
    <row r="14" spans="1:18" ht="16.5" customHeight="1">
      <c r="A14" s="99" t="s">
        <v>178</v>
      </c>
      <c r="B14" s="75" t="s">
        <v>110</v>
      </c>
      <c r="C14" s="76"/>
      <c r="D14" s="77">
        <f aca="true" t="shared" si="1" ref="D14:K14">D15+D24</f>
        <v>2106</v>
      </c>
      <c r="E14" s="77">
        <f t="shared" si="1"/>
        <v>702</v>
      </c>
      <c r="F14" s="77">
        <f t="shared" si="1"/>
        <v>1404</v>
      </c>
      <c r="G14" s="77">
        <f t="shared" si="1"/>
        <v>546</v>
      </c>
      <c r="H14" s="77">
        <f t="shared" si="1"/>
        <v>848</v>
      </c>
      <c r="I14" s="77">
        <f t="shared" si="1"/>
        <v>10</v>
      </c>
      <c r="J14" s="77">
        <f t="shared" si="1"/>
        <v>576</v>
      </c>
      <c r="K14" s="77">
        <f t="shared" si="1"/>
        <v>828</v>
      </c>
      <c r="L14" s="41"/>
      <c r="M14" s="41"/>
      <c r="N14" s="41"/>
      <c r="O14" s="41"/>
      <c r="P14" s="41"/>
      <c r="Q14" s="41"/>
      <c r="R14" s="24"/>
    </row>
    <row r="15" spans="1:18" ht="23.25" customHeight="1">
      <c r="A15" s="99"/>
      <c r="B15" s="100" t="s">
        <v>167</v>
      </c>
      <c r="C15" s="101" t="s">
        <v>179</v>
      </c>
      <c r="D15" s="104">
        <f aca="true" t="shared" si="2" ref="D15:K15">SUM(D16:D23)</f>
        <v>1359</v>
      </c>
      <c r="E15" s="104">
        <f t="shared" si="2"/>
        <v>453</v>
      </c>
      <c r="F15" s="104">
        <f t="shared" si="2"/>
        <v>906</v>
      </c>
      <c r="G15" s="104">
        <f t="shared" si="2"/>
        <v>254</v>
      </c>
      <c r="H15" s="104">
        <f t="shared" si="2"/>
        <v>652</v>
      </c>
      <c r="I15" s="104">
        <f t="shared" si="2"/>
        <v>0</v>
      </c>
      <c r="J15" s="104">
        <f t="shared" si="2"/>
        <v>366</v>
      </c>
      <c r="K15" s="104">
        <f t="shared" si="2"/>
        <v>540</v>
      </c>
      <c r="L15" s="42"/>
      <c r="M15" s="42"/>
      <c r="N15" s="43"/>
      <c r="O15" s="43"/>
      <c r="P15" s="43"/>
      <c r="Q15" s="43"/>
      <c r="R15" s="25"/>
    </row>
    <row r="16" spans="1:18" ht="13.5" customHeight="1">
      <c r="A16" s="107" t="s">
        <v>180</v>
      </c>
      <c r="B16" s="108" t="s">
        <v>181</v>
      </c>
      <c r="C16" s="102" t="s">
        <v>182</v>
      </c>
      <c r="D16" s="102">
        <f aca="true" t="shared" si="3" ref="D16:D23">E16+F16</f>
        <v>117</v>
      </c>
      <c r="E16" s="102">
        <f aca="true" t="shared" si="4" ref="E16:E23">F16/2</f>
        <v>39</v>
      </c>
      <c r="F16" s="102">
        <v>78</v>
      </c>
      <c r="G16" s="102"/>
      <c r="H16" s="102">
        <v>78</v>
      </c>
      <c r="I16" s="109"/>
      <c r="J16" s="110">
        <v>32</v>
      </c>
      <c r="K16" s="110">
        <v>46</v>
      </c>
      <c r="L16" s="42"/>
      <c r="M16" s="42"/>
      <c r="N16" s="43"/>
      <c r="O16" s="43"/>
      <c r="P16" s="43"/>
      <c r="Q16" s="43"/>
      <c r="R16" s="25"/>
    </row>
    <row r="17" spans="1:18" ht="13.5" customHeight="1">
      <c r="A17" s="107" t="s">
        <v>183</v>
      </c>
      <c r="B17" s="108" t="s">
        <v>184</v>
      </c>
      <c r="C17" s="102" t="s">
        <v>174</v>
      </c>
      <c r="D17" s="102">
        <f>E17+F17</f>
        <v>177</v>
      </c>
      <c r="E17" s="102">
        <f t="shared" si="4"/>
        <v>59</v>
      </c>
      <c r="F17" s="102">
        <v>118</v>
      </c>
      <c r="G17" s="102"/>
      <c r="H17" s="102">
        <v>118</v>
      </c>
      <c r="I17" s="109"/>
      <c r="J17" s="110">
        <v>50</v>
      </c>
      <c r="K17" s="110">
        <v>68</v>
      </c>
      <c r="L17" s="42"/>
      <c r="M17" s="42"/>
      <c r="N17" s="43"/>
      <c r="O17" s="43"/>
      <c r="P17" s="43"/>
      <c r="Q17" s="43"/>
      <c r="R17" s="25"/>
    </row>
    <row r="18" spans="1:18" ht="15" customHeight="1">
      <c r="A18" s="107" t="s">
        <v>185</v>
      </c>
      <c r="B18" s="108" t="s">
        <v>18</v>
      </c>
      <c r="C18" s="102" t="s">
        <v>169</v>
      </c>
      <c r="D18" s="102">
        <f t="shared" si="3"/>
        <v>177</v>
      </c>
      <c r="E18" s="102">
        <f t="shared" si="4"/>
        <v>59</v>
      </c>
      <c r="F18" s="102">
        <v>118</v>
      </c>
      <c r="G18" s="102"/>
      <c r="H18" s="102">
        <v>118</v>
      </c>
      <c r="I18" s="109"/>
      <c r="J18" s="110">
        <v>48</v>
      </c>
      <c r="K18" s="110">
        <v>70</v>
      </c>
      <c r="L18" s="42"/>
      <c r="M18" s="42"/>
      <c r="N18" s="43"/>
      <c r="O18" s="43"/>
      <c r="P18" s="43"/>
      <c r="Q18" s="43"/>
      <c r="R18" s="25"/>
    </row>
    <row r="19" spans="1:18" ht="13.5" customHeight="1">
      <c r="A19" s="107" t="s">
        <v>186</v>
      </c>
      <c r="B19" s="111" t="s">
        <v>69</v>
      </c>
      <c r="C19" s="102" t="s">
        <v>168</v>
      </c>
      <c r="D19" s="102">
        <f t="shared" si="3"/>
        <v>375</v>
      </c>
      <c r="E19" s="102">
        <f t="shared" si="4"/>
        <v>125</v>
      </c>
      <c r="F19" s="102">
        <v>250</v>
      </c>
      <c r="G19" s="102">
        <v>94</v>
      </c>
      <c r="H19" s="102">
        <v>156</v>
      </c>
      <c r="I19" s="112"/>
      <c r="J19" s="112">
        <v>110</v>
      </c>
      <c r="K19" s="112">
        <v>140</v>
      </c>
      <c r="L19" s="42"/>
      <c r="M19" s="42"/>
      <c r="N19" s="43"/>
      <c r="O19" s="43"/>
      <c r="P19" s="43"/>
      <c r="Q19" s="43"/>
      <c r="R19" s="25"/>
    </row>
    <row r="20" spans="1:18" ht="13.5" customHeight="1">
      <c r="A20" s="107" t="s">
        <v>187</v>
      </c>
      <c r="B20" s="108" t="s">
        <v>16</v>
      </c>
      <c r="C20" s="102" t="s">
        <v>174</v>
      </c>
      <c r="D20" s="102">
        <f t="shared" si="3"/>
        <v>177</v>
      </c>
      <c r="E20" s="102">
        <f t="shared" si="4"/>
        <v>59</v>
      </c>
      <c r="F20" s="102">
        <v>118</v>
      </c>
      <c r="G20" s="102">
        <v>98</v>
      </c>
      <c r="H20" s="102">
        <v>20</v>
      </c>
      <c r="I20" s="112"/>
      <c r="J20" s="112">
        <v>48</v>
      </c>
      <c r="K20" s="112">
        <v>70</v>
      </c>
      <c r="L20" s="42"/>
      <c r="M20" s="42"/>
      <c r="N20" s="43"/>
      <c r="O20" s="43"/>
      <c r="P20" s="43"/>
      <c r="Q20" s="43"/>
      <c r="R20" s="25"/>
    </row>
    <row r="21" spans="1:18" ht="13.5" customHeight="1">
      <c r="A21" s="107" t="s">
        <v>188</v>
      </c>
      <c r="B21" s="108" t="s">
        <v>20</v>
      </c>
      <c r="C21" s="102" t="s">
        <v>169</v>
      </c>
      <c r="D21" s="102">
        <f t="shared" si="3"/>
        <v>177</v>
      </c>
      <c r="E21" s="102">
        <f t="shared" si="4"/>
        <v>59</v>
      </c>
      <c r="F21" s="102">
        <v>118</v>
      </c>
      <c r="G21" s="102">
        <v>2</v>
      </c>
      <c r="H21" s="102">
        <v>116</v>
      </c>
      <c r="I21" s="109"/>
      <c r="J21" s="112">
        <v>48</v>
      </c>
      <c r="K21" s="112">
        <v>70</v>
      </c>
      <c r="L21" s="42"/>
      <c r="M21" s="42"/>
      <c r="N21" s="43"/>
      <c r="O21" s="43"/>
      <c r="P21" s="43"/>
      <c r="Q21" s="43"/>
      <c r="R21" s="25"/>
    </row>
    <row r="22" spans="1:18" ht="14.25" customHeight="1">
      <c r="A22" s="107" t="s">
        <v>189</v>
      </c>
      <c r="B22" s="113" t="s">
        <v>170</v>
      </c>
      <c r="C22" s="102" t="s">
        <v>174</v>
      </c>
      <c r="D22" s="102">
        <f>E22+F22</f>
        <v>105</v>
      </c>
      <c r="E22" s="102">
        <f t="shared" si="4"/>
        <v>35</v>
      </c>
      <c r="F22" s="102">
        <v>70</v>
      </c>
      <c r="G22" s="102">
        <v>34</v>
      </c>
      <c r="H22" s="102">
        <v>36</v>
      </c>
      <c r="I22" s="109"/>
      <c r="J22" s="112">
        <v>30</v>
      </c>
      <c r="K22" s="112">
        <v>40</v>
      </c>
      <c r="L22" s="42"/>
      <c r="M22" s="42"/>
      <c r="N22" s="43"/>
      <c r="O22" s="43"/>
      <c r="P22" s="43"/>
      <c r="Q22" s="43"/>
      <c r="R22" s="25"/>
    </row>
    <row r="23" spans="1:18" ht="13.5" customHeight="1">
      <c r="A23" s="107" t="s">
        <v>190</v>
      </c>
      <c r="B23" s="113" t="s">
        <v>191</v>
      </c>
      <c r="C23" s="102" t="s">
        <v>171</v>
      </c>
      <c r="D23" s="102">
        <f t="shared" si="3"/>
        <v>54</v>
      </c>
      <c r="E23" s="102">
        <f t="shared" si="4"/>
        <v>18</v>
      </c>
      <c r="F23" s="102">
        <v>36</v>
      </c>
      <c r="G23" s="102">
        <v>26</v>
      </c>
      <c r="H23" s="102">
        <v>10</v>
      </c>
      <c r="I23" s="109"/>
      <c r="J23" s="112"/>
      <c r="K23" s="112">
        <v>36</v>
      </c>
      <c r="L23" s="42"/>
      <c r="M23" s="42"/>
      <c r="N23" s="43"/>
      <c r="O23" s="43"/>
      <c r="P23" s="43"/>
      <c r="Q23" s="43"/>
      <c r="R23" s="25"/>
    </row>
    <row r="24" spans="1:18" ht="24.75" customHeight="1">
      <c r="A24" s="107"/>
      <c r="B24" s="114" t="s">
        <v>172</v>
      </c>
      <c r="C24" s="115" t="s">
        <v>192</v>
      </c>
      <c r="D24" s="104">
        <f aca="true" t="shared" si="5" ref="D24:K24">SUM(D25:D29)</f>
        <v>747</v>
      </c>
      <c r="E24" s="104">
        <f t="shared" si="5"/>
        <v>249</v>
      </c>
      <c r="F24" s="104">
        <f t="shared" si="5"/>
        <v>498</v>
      </c>
      <c r="G24" s="104">
        <f t="shared" si="5"/>
        <v>292</v>
      </c>
      <c r="H24" s="104">
        <f t="shared" si="5"/>
        <v>196</v>
      </c>
      <c r="I24" s="104">
        <f t="shared" si="5"/>
        <v>10</v>
      </c>
      <c r="J24" s="104">
        <f t="shared" si="5"/>
        <v>210</v>
      </c>
      <c r="K24" s="104">
        <f t="shared" si="5"/>
        <v>288</v>
      </c>
      <c r="L24" s="42"/>
      <c r="M24" s="42"/>
      <c r="N24" s="43"/>
      <c r="O24" s="43"/>
      <c r="P24" s="43"/>
      <c r="Q24" s="43"/>
      <c r="R24" s="25"/>
    </row>
    <row r="25" spans="1:18" ht="13.5" customHeight="1">
      <c r="A25" s="107" t="s">
        <v>193</v>
      </c>
      <c r="B25" s="108" t="s">
        <v>173</v>
      </c>
      <c r="C25" s="102" t="s">
        <v>174</v>
      </c>
      <c r="D25" s="102">
        <f>F25+E25</f>
        <v>150</v>
      </c>
      <c r="E25" s="102">
        <f>F25/2</f>
        <v>50</v>
      </c>
      <c r="F25" s="102">
        <v>100</v>
      </c>
      <c r="G25" s="102">
        <v>30</v>
      </c>
      <c r="H25" s="102">
        <v>70</v>
      </c>
      <c r="I25" s="112"/>
      <c r="J25" s="110">
        <v>40</v>
      </c>
      <c r="K25" s="110">
        <v>60</v>
      </c>
      <c r="L25" s="42"/>
      <c r="M25" s="42"/>
      <c r="N25" s="43"/>
      <c r="O25" s="43"/>
      <c r="P25" s="43"/>
      <c r="Q25" s="43"/>
      <c r="R25" s="25"/>
    </row>
    <row r="26" spans="1:18" ht="14.25" customHeight="1">
      <c r="A26" s="107" t="s">
        <v>194</v>
      </c>
      <c r="B26" s="107" t="s">
        <v>114</v>
      </c>
      <c r="C26" s="102" t="s">
        <v>168</v>
      </c>
      <c r="D26" s="103">
        <f>E26+F26</f>
        <v>210</v>
      </c>
      <c r="E26" s="102">
        <f>F26/2</f>
        <v>70</v>
      </c>
      <c r="F26" s="103">
        <v>140</v>
      </c>
      <c r="G26" s="103">
        <v>90</v>
      </c>
      <c r="H26" s="103">
        <v>50</v>
      </c>
      <c r="I26" s="112"/>
      <c r="J26" s="110">
        <v>58</v>
      </c>
      <c r="K26" s="110">
        <v>82</v>
      </c>
      <c r="L26" s="42"/>
      <c r="M26" s="42"/>
      <c r="N26" s="43"/>
      <c r="O26" s="43"/>
      <c r="P26" s="43"/>
      <c r="Q26" s="43"/>
      <c r="R26" s="25"/>
    </row>
    <row r="27" spans="1:18" ht="12.75">
      <c r="A27" s="107" t="s">
        <v>195</v>
      </c>
      <c r="B27" s="109" t="s">
        <v>111</v>
      </c>
      <c r="C27" s="102" t="s">
        <v>174</v>
      </c>
      <c r="D27" s="103">
        <f>E27+F27</f>
        <v>117</v>
      </c>
      <c r="E27" s="102">
        <f>F27/2</f>
        <v>39</v>
      </c>
      <c r="F27" s="103">
        <f>SUM(G27:H27)</f>
        <v>78</v>
      </c>
      <c r="G27" s="103">
        <v>54</v>
      </c>
      <c r="H27" s="103">
        <v>24</v>
      </c>
      <c r="I27" s="103"/>
      <c r="J27" s="110">
        <v>32</v>
      </c>
      <c r="K27" s="110">
        <v>46</v>
      </c>
      <c r="L27" s="42"/>
      <c r="M27" s="42"/>
      <c r="N27" s="43"/>
      <c r="O27" s="43"/>
      <c r="P27" s="43"/>
      <c r="Q27" s="43"/>
      <c r="R27" s="25"/>
    </row>
    <row r="28" spans="1:18" ht="24" customHeight="1">
      <c r="A28" s="107" t="s">
        <v>196</v>
      </c>
      <c r="B28" s="116" t="s">
        <v>175</v>
      </c>
      <c r="C28" s="102" t="s">
        <v>174</v>
      </c>
      <c r="D28" s="102">
        <f>F28+E28</f>
        <v>162</v>
      </c>
      <c r="E28" s="102">
        <f>F28/2</f>
        <v>54</v>
      </c>
      <c r="F28" s="102">
        <v>108</v>
      </c>
      <c r="G28" s="102">
        <v>76</v>
      </c>
      <c r="H28" s="102">
        <v>32</v>
      </c>
      <c r="I28" s="112"/>
      <c r="J28" s="112">
        <v>44</v>
      </c>
      <c r="K28" s="112">
        <v>64</v>
      </c>
      <c r="L28" s="42"/>
      <c r="M28" s="42"/>
      <c r="N28" s="43"/>
      <c r="O28" s="43"/>
      <c r="P28" s="43"/>
      <c r="Q28" s="43"/>
      <c r="R28" s="25"/>
    </row>
    <row r="29" spans="1:18" ht="12.75">
      <c r="A29" s="107" t="s">
        <v>197</v>
      </c>
      <c r="B29" s="109" t="s">
        <v>112</v>
      </c>
      <c r="C29" s="102" t="s">
        <v>174</v>
      </c>
      <c r="D29" s="103">
        <f>E29+F29</f>
        <v>108</v>
      </c>
      <c r="E29" s="102">
        <f>F29/2</f>
        <v>36</v>
      </c>
      <c r="F29" s="103">
        <v>72</v>
      </c>
      <c r="G29" s="103">
        <v>42</v>
      </c>
      <c r="H29" s="103">
        <v>20</v>
      </c>
      <c r="I29" s="112">
        <v>10</v>
      </c>
      <c r="J29" s="110">
        <v>36</v>
      </c>
      <c r="K29" s="110">
        <v>36</v>
      </c>
      <c r="L29" s="42"/>
      <c r="M29" s="42"/>
      <c r="N29" s="43"/>
      <c r="O29" s="43"/>
      <c r="P29" s="43"/>
      <c r="Q29" s="43"/>
      <c r="R29" s="25"/>
    </row>
    <row r="30" spans="1:18" ht="24.75" customHeight="1">
      <c r="A30" s="78" t="s">
        <v>127</v>
      </c>
      <c r="B30" s="72" t="s">
        <v>12</v>
      </c>
      <c r="C30" s="36" t="s">
        <v>126</v>
      </c>
      <c r="D30" s="30">
        <f>SUM(D31:D35)</f>
        <v>744</v>
      </c>
      <c r="E30" s="30">
        <f>SUM(E31:E35)</f>
        <v>248</v>
      </c>
      <c r="F30" s="30">
        <f>SUM(F31:F35)</f>
        <v>496</v>
      </c>
      <c r="G30" s="30">
        <f aca="true" t="shared" si="6" ref="G30:Q30">SUM(G31:G35)</f>
        <v>80</v>
      </c>
      <c r="H30" s="30">
        <f t="shared" si="6"/>
        <v>416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64</v>
      </c>
      <c r="M30" s="30">
        <f t="shared" si="6"/>
        <v>132</v>
      </c>
      <c r="N30" s="30">
        <f t="shared" si="6"/>
        <v>120</v>
      </c>
      <c r="O30" s="30">
        <f t="shared" si="6"/>
        <v>52</v>
      </c>
      <c r="P30" s="30">
        <f t="shared" si="6"/>
        <v>96</v>
      </c>
      <c r="Q30" s="30">
        <f t="shared" si="6"/>
        <v>32</v>
      </c>
      <c r="R30" s="9"/>
    </row>
    <row r="31" spans="1:18" ht="15.75" customHeight="1">
      <c r="A31" s="3" t="s">
        <v>13</v>
      </c>
      <c r="B31" s="2" t="s">
        <v>14</v>
      </c>
      <c r="C31" s="20" t="s">
        <v>68</v>
      </c>
      <c r="D31" s="20">
        <f>E31+F31</f>
        <v>56</v>
      </c>
      <c r="E31" s="20">
        <v>8</v>
      </c>
      <c r="F31" s="20">
        <f>SUM(G31:I31)</f>
        <v>48</v>
      </c>
      <c r="G31" s="20">
        <v>40</v>
      </c>
      <c r="H31" s="20">
        <v>8</v>
      </c>
      <c r="I31" s="34"/>
      <c r="J31" s="20"/>
      <c r="K31" s="20"/>
      <c r="L31" s="20"/>
      <c r="M31" s="20"/>
      <c r="N31" s="20"/>
      <c r="O31" s="20"/>
      <c r="P31" s="33">
        <v>48</v>
      </c>
      <c r="Q31" s="33"/>
      <c r="R31" s="9"/>
    </row>
    <row r="32" spans="1:18" ht="15.75" customHeight="1">
      <c r="A32" s="3" t="s">
        <v>15</v>
      </c>
      <c r="B32" s="56" t="s">
        <v>16</v>
      </c>
      <c r="C32" s="20" t="s">
        <v>68</v>
      </c>
      <c r="D32" s="20">
        <f aca="true" t="shared" si="7" ref="D32:D38">E32+F32</f>
        <v>56</v>
      </c>
      <c r="E32" s="20">
        <v>8</v>
      </c>
      <c r="F32" s="20">
        <f>SUM(G32:I32)</f>
        <v>48</v>
      </c>
      <c r="G32" s="20">
        <v>40</v>
      </c>
      <c r="H32" s="20">
        <v>8</v>
      </c>
      <c r="I32" s="34"/>
      <c r="J32" s="20"/>
      <c r="K32" s="20"/>
      <c r="L32" s="20"/>
      <c r="M32" s="20">
        <v>48</v>
      </c>
      <c r="N32" s="20"/>
      <c r="O32" s="20"/>
      <c r="P32" s="37"/>
      <c r="Q32" s="37"/>
      <c r="R32" s="9"/>
    </row>
    <row r="33" spans="1:18" ht="15" customHeight="1">
      <c r="A33" s="55" t="s">
        <v>17</v>
      </c>
      <c r="B33" s="56" t="s">
        <v>18</v>
      </c>
      <c r="C33" s="84" t="s">
        <v>125</v>
      </c>
      <c r="D33" s="57">
        <f t="shared" si="7"/>
        <v>204</v>
      </c>
      <c r="E33" s="57">
        <v>32</v>
      </c>
      <c r="F33" s="57">
        <f>SUM(G33:I33)</f>
        <v>172</v>
      </c>
      <c r="G33" s="57"/>
      <c r="H33" s="57">
        <v>172</v>
      </c>
      <c r="I33" s="58"/>
      <c r="J33" s="57"/>
      <c r="K33" s="57"/>
      <c r="L33" s="57">
        <v>32</v>
      </c>
      <c r="M33" s="57">
        <v>42</v>
      </c>
      <c r="N33" s="57">
        <v>32</v>
      </c>
      <c r="O33" s="57">
        <v>26</v>
      </c>
      <c r="P33" s="59">
        <v>24</v>
      </c>
      <c r="Q33" s="59">
        <v>16</v>
      </c>
      <c r="R33" s="9"/>
    </row>
    <row r="34" spans="1:18" ht="16.5" customHeight="1">
      <c r="A34" s="55" t="s">
        <v>19</v>
      </c>
      <c r="B34" s="56" t="s">
        <v>20</v>
      </c>
      <c r="C34" s="84" t="s">
        <v>125</v>
      </c>
      <c r="D34" s="57">
        <f t="shared" si="7"/>
        <v>344</v>
      </c>
      <c r="E34" s="57">
        <v>172</v>
      </c>
      <c r="F34" s="57">
        <f>SUM(G34:I34)</f>
        <v>172</v>
      </c>
      <c r="G34" s="57"/>
      <c r="H34" s="57">
        <v>172</v>
      </c>
      <c r="I34" s="58"/>
      <c r="J34" s="57"/>
      <c r="K34" s="57"/>
      <c r="L34" s="57">
        <v>32</v>
      </c>
      <c r="M34" s="57">
        <v>42</v>
      </c>
      <c r="N34" s="57">
        <v>32</v>
      </c>
      <c r="O34" s="57">
        <v>26</v>
      </c>
      <c r="P34" s="59">
        <v>24</v>
      </c>
      <c r="Q34" s="59">
        <v>16</v>
      </c>
      <c r="R34" s="9"/>
    </row>
    <row r="35" spans="1:18" ht="13.5" customHeight="1">
      <c r="A35" s="3" t="s">
        <v>115</v>
      </c>
      <c r="B35" s="2" t="s">
        <v>116</v>
      </c>
      <c r="C35" s="20" t="s">
        <v>68</v>
      </c>
      <c r="D35" s="20">
        <f>E35+F35</f>
        <v>84</v>
      </c>
      <c r="E35" s="20">
        <f>F35/2</f>
        <v>28</v>
      </c>
      <c r="F35" s="20">
        <f>SUM(G35:I35)</f>
        <v>56</v>
      </c>
      <c r="G35" s="20"/>
      <c r="H35" s="20">
        <v>56</v>
      </c>
      <c r="I35" s="34"/>
      <c r="J35" s="20"/>
      <c r="K35" s="20"/>
      <c r="L35" s="20"/>
      <c r="M35" s="20"/>
      <c r="N35" s="20">
        <v>56</v>
      </c>
      <c r="O35" s="20"/>
      <c r="P35" s="37"/>
      <c r="Q35" s="37"/>
      <c r="R35" s="9"/>
    </row>
    <row r="36" spans="1:18" ht="23.25" customHeight="1">
      <c r="A36" s="79" t="s">
        <v>21</v>
      </c>
      <c r="B36" s="69" t="s">
        <v>22</v>
      </c>
      <c r="C36" s="73" t="s">
        <v>91</v>
      </c>
      <c r="D36" s="73">
        <f aca="true" t="shared" si="8" ref="D36:Q36">SUM(D37:D38)</f>
        <v>147</v>
      </c>
      <c r="E36" s="73">
        <f t="shared" si="8"/>
        <v>49</v>
      </c>
      <c r="F36" s="73">
        <f t="shared" si="8"/>
        <v>98</v>
      </c>
      <c r="G36" s="73">
        <f t="shared" si="8"/>
        <v>50</v>
      </c>
      <c r="H36" s="73">
        <f t="shared" si="8"/>
        <v>48</v>
      </c>
      <c r="I36" s="73">
        <f t="shared" si="8"/>
        <v>0</v>
      </c>
      <c r="J36" s="73">
        <f t="shared" si="8"/>
        <v>0</v>
      </c>
      <c r="K36" s="73">
        <f t="shared" si="8"/>
        <v>0</v>
      </c>
      <c r="L36" s="73">
        <f t="shared" si="8"/>
        <v>60</v>
      </c>
      <c r="M36" s="73">
        <f t="shared" si="8"/>
        <v>0</v>
      </c>
      <c r="N36" s="73">
        <f t="shared" si="8"/>
        <v>0</v>
      </c>
      <c r="O36" s="73">
        <f t="shared" si="8"/>
        <v>0</v>
      </c>
      <c r="P36" s="74">
        <f t="shared" si="8"/>
        <v>38</v>
      </c>
      <c r="Q36" s="74">
        <f t="shared" si="8"/>
        <v>0</v>
      </c>
      <c r="R36" s="9"/>
    </row>
    <row r="37" spans="1:18" ht="16.5" customHeight="1">
      <c r="A37" s="3" t="s">
        <v>23</v>
      </c>
      <c r="B37" s="55" t="s">
        <v>69</v>
      </c>
      <c r="C37" s="15" t="s">
        <v>68</v>
      </c>
      <c r="D37" s="20">
        <f t="shared" si="7"/>
        <v>90</v>
      </c>
      <c r="E37" s="15">
        <f>F37/2</f>
        <v>30</v>
      </c>
      <c r="F37" s="20">
        <f>SUM(G37:I37)</f>
        <v>60</v>
      </c>
      <c r="G37" s="15">
        <v>30</v>
      </c>
      <c r="H37" s="15">
        <v>30</v>
      </c>
      <c r="I37" s="15"/>
      <c r="J37" s="15"/>
      <c r="K37" s="15"/>
      <c r="L37" s="15">
        <v>60</v>
      </c>
      <c r="M37" s="15"/>
      <c r="N37" s="15"/>
      <c r="O37" s="15"/>
      <c r="P37" s="37"/>
      <c r="Q37" s="37"/>
      <c r="R37" s="9"/>
    </row>
    <row r="38" spans="1:18" ht="24" customHeight="1">
      <c r="A38" s="60" t="s">
        <v>129</v>
      </c>
      <c r="B38" s="82" t="s">
        <v>24</v>
      </c>
      <c r="C38" s="31" t="s">
        <v>68</v>
      </c>
      <c r="D38" s="57">
        <f t="shared" si="7"/>
        <v>57</v>
      </c>
      <c r="E38" s="31">
        <f>F38/2</f>
        <v>19</v>
      </c>
      <c r="F38" s="57">
        <f>SUM(G38:I38)</f>
        <v>38</v>
      </c>
      <c r="G38" s="31">
        <v>20</v>
      </c>
      <c r="H38" s="31">
        <v>18</v>
      </c>
      <c r="I38" s="31"/>
      <c r="J38" s="31"/>
      <c r="K38" s="31"/>
      <c r="L38" s="31"/>
      <c r="M38" s="31"/>
      <c r="N38" s="31"/>
      <c r="O38" s="31"/>
      <c r="P38" s="59">
        <v>38</v>
      </c>
      <c r="Q38" s="59"/>
      <c r="R38" s="9"/>
    </row>
    <row r="39" spans="1:18" ht="16.5" customHeight="1">
      <c r="A39" s="75" t="s">
        <v>25</v>
      </c>
      <c r="B39" s="78" t="s">
        <v>26</v>
      </c>
      <c r="C39" s="80"/>
      <c r="D39" s="80">
        <f aca="true" t="shared" si="9" ref="D39:Q39">D40+D52</f>
        <v>3753</v>
      </c>
      <c r="E39" s="80">
        <f t="shared" si="9"/>
        <v>1251</v>
      </c>
      <c r="F39" s="80">
        <f t="shared" si="9"/>
        <v>2502</v>
      </c>
      <c r="G39" s="80">
        <f t="shared" si="9"/>
        <v>1336</v>
      </c>
      <c r="H39" s="80">
        <f t="shared" si="9"/>
        <v>1066</v>
      </c>
      <c r="I39" s="80">
        <f t="shared" si="9"/>
        <v>100</v>
      </c>
      <c r="J39" s="80">
        <f t="shared" si="9"/>
        <v>0</v>
      </c>
      <c r="K39" s="80">
        <f t="shared" si="9"/>
        <v>0</v>
      </c>
      <c r="L39" s="80">
        <f t="shared" si="9"/>
        <v>452</v>
      </c>
      <c r="M39" s="80">
        <f t="shared" si="9"/>
        <v>624</v>
      </c>
      <c r="N39" s="80">
        <f t="shared" si="9"/>
        <v>456</v>
      </c>
      <c r="O39" s="80">
        <f t="shared" si="9"/>
        <v>416</v>
      </c>
      <c r="P39" s="81">
        <f t="shared" si="9"/>
        <v>298</v>
      </c>
      <c r="Q39" s="81">
        <f t="shared" si="9"/>
        <v>256</v>
      </c>
      <c r="R39" s="9"/>
    </row>
    <row r="40" spans="1:18" ht="24.75" customHeight="1">
      <c r="A40" s="72" t="s">
        <v>27</v>
      </c>
      <c r="B40" s="69" t="s">
        <v>28</v>
      </c>
      <c r="C40" s="73" t="s">
        <v>147</v>
      </c>
      <c r="D40" s="73">
        <f aca="true" t="shared" si="10" ref="D40:Q40">SUM(D41:D51)</f>
        <v>1332</v>
      </c>
      <c r="E40" s="73">
        <f t="shared" si="10"/>
        <v>444</v>
      </c>
      <c r="F40" s="73">
        <f t="shared" si="10"/>
        <v>888</v>
      </c>
      <c r="G40" s="73">
        <f t="shared" si="10"/>
        <v>472</v>
      </c>
      <c r="H40" s="73">
        <f t="shared" si="10"/>
        <v>416</v>
      </c>
      <c r="I40" s="73">
        <f t="shared" si="10"/>
        <v>0</v>
      </c>
      <c r="J40" s="73"/>
      <c r="K40" s="73"/>
      <c r="L40" s="73">
        <f t="shared" si="10"/>
        <v>220</v>
      </c>
      <c r="M40" s="73">
        <f t="shared" si="10"/>
        <v>366</v>
      </c>
      <c r="N40" s="73">
        <f t="shared" si="10"/>
        <v>108</v>
      </c>
      <c r="O40" s="73">
        <f t="shared" si="10"/>
        <v>108</v>
      </c>
      <c r="P40" s="74">
        <f t="shared" si="10"/>
        <v>40</v>
      </c>
      <c r="Q40" s="74">
        <f t="shared" si="10"/>
        <v>46</v>
      </c>
      <c r="R40" s="9"/>
    </row>
    <row r="41" spans="1:18" ht="15" customHeight="1">
      <c r="A41" s="3" t="s">
        <v>29</v>
      </c>
      <c r="B41" s="83" t="s">
        <v>30</v>
      </c>
      <c r="C41" s="68" t="s">
        <v>145</v>
      </c>
      <c r="D41" s="20">
        <f aca="true" t="shared" si="11" ref="D41:D51">E41+F41</f>
        <v>180</v>
      </c>
      <c r="E41" s="15">
        <f>F41/2</f>
        <v>60</v>
      </c>
      <c r="F41" s="20">
        <f>SUM(G41:I41)</f>
        <v>120</v>
      </c>
      <c r="G41" s="15"/>
      <c r="H41" s="15">
        <v>120</v>
      </c>
      <c r="I41" s="15"/>
      <c r="J41" s="15"/>
      <c r="K41" s="15"/>
      <c r="L41" s="15">
        <v>48</v>
      </c>
      <c r="M41" s="15">
        <v>72</v>
      </c>
      <c r="N41" s="15"/>
      <c r="O41" s="15"/>
      <c r="P41" s="39"/>
      <c r="Q41" s="39"/>
      <c r="R41" s="9"/>
    </row>
    <row r="42" spans="1:18" ht="15" customHeight="1">
      <c r="A42" s="3" t="s">
        <v>31</v>
      </c>
      <c r="B42" s="3" t="s">
        <v>34</v>
      </c>
      <c r="C42" s="15" t="s">
        <v>146</v>
      </c>
      <c r="D42" s="20">
        <f t="shared" si="11"/>
        <v>144</v>
      </c>
      <c r="E42" s="15">
        <f aca="true" t="shared" si="12" ref="E42:E51">F42/2</f>
        <v>48</v>
      </c>
      <c r="F42" s="20">
        <v>96</v>
      </c>
      <c r="G42" s="27">
        <v>60</v>
      </c>
      <c r="H42" s="27">
        <v>36</v>
      </c>
      <c r="I42" s="15"/>
      <c r="J42" s="15"/>
      <c r="K42" s="15"/>
      <c r="L42" s="15">
        <v>40</v>
      </c>
      <c r="M42" s="15">
        <v>56</v>
      </c>
      <c r="N42" s="15"/>
      <c r="O42" s="15"/>
      <c r="P42" s="39"/>
      <c r="Q42" s="39"/>
      <c r="R42" s="9"/>
    </row>
    <row r="43" spans="1:18" ht="23.25" customHeight="1">
      <c r="A43" s="3" t="s">
        <v>33</v>
      </c>
      <c r="B43" s="3" t="s">
        <v>37</v>
      </c>
      <c r="C43" s="15" t="s">
        <v>68</v>
      </c>
      <c r="D43" s="20">
        <f t="shared" si="11"/>
        <v>60</v>
      </c>
      <c r="E43" s="15">
        <f t="shared" si="12"/>
        <v>20</v>
      </c>
      <c r="F43" s="20">
        <f>SUM(G43:I43)</f>
        <v>40</v>
      </c>
      <c r="G43" s="27">
        <v>30</v>
      </c>
      <c r="H43" s="27">
        <v>10</v>
      </c>
      <c r="I43" s="15"/>
      <c r="J43" s="15"/>
      <c r="K43" s="15"/>
      <c r="L43" s="15"/>
      <c r="M43" s="15"/>
      <c r="N43" s="15">
        <v>40</v>
      </c>
      <c r="O43" s="15"/>
      <c r="P43" s="39"/>
      <c r="Q43" s="39"/>
      <c r="R43" s="9"/>
    </row>
    <row r="44" spans="1:18" ht="15.75" customHeight="1">
      <c r="A44" s="3" t="s">
        <v>35</v>
      </c>
      <c r="B44" s="3" t="s">
        <v>32</v>
      </c>
      <c r="C44" s="15" t="s">
        <v>113</v>
      </c>
      <c r="D44" s="20">
        <f t="shared" si="11"/>
        <v>180</v>
      </c>
      <c r="E44" s="15">
        <f t="shared" si="12"/>
        <v>60</v>
      </c>
      <c r="F44" s="20">
        <f aca="true" t="shared" si="13" ref="F44:F51">SUM(G44:I44)</f>
        <v>120</v>
      </c>
      <c r="G44" s="27">
        <v>70</v>
      </c>
      <c r="H44" s="27">
        <v>50</v>
      </c>
      <c r="I44" s="15"/>
      <c r="J44" s="15"/>
      <c r="K44" s="15"/>
      <c r="L44" s="15">
        <v>52</v>
      </c>
      <c r="M44" s="15">
        <v>68</v>
      </c>
      <c r="N44" s="15"/>
      <c r="O44" s="15"/>
      <c r="P44" s="39"/>
      <c r="Q44" s="39"/>
      <c r="R44" s="9"/>
    </row>
    <row r="45" spans="1:18" ht="12.75">
      <c r="A45" s="3" t="s">
        <v>36</v>
      </c>
      <c r="B45" s="3" t="s">
        <v>89</v>
      </c>
      <c r="C45" s="15" t="s">
        <v>68</v>
      </c>
      <c r="D45" s="20">
        <f t="shared" si="11"/>
        <v>105</v>
      </c>
      <c r="E45" s="15">
        <f t="shared" si="12"/>
        <v>35</v>
      </c>
      <c r="F45" s="20">
        <v>70</v>
      </c>
      <c r="G45" s="27">
        <v>40</v>
      </c>
      <c r="H45" s="27">
        <v>30</v>
      </c>
      <c r="I45" s="15"/>
      <c r="J45" s="15"/>
      <c r="K45" s="15"/>
      <c r="L45" s="15">
        <v>30</v>
      </c>
      <c r="M45" s="15">
        <v>40</v>
      </c>
      <c r="N45" s="15"/>
      <c r="O45" s="15"/>
      <c r="P45" s="37"/>
      <c r="Q45" s="39"/>
      <c r="R45" s="9"/>
    </row>
    <row r="46" spans="1:18" ht="24" customHeight="1">
      <c r="A46" s="3" t="s">
        <v>38</v>
      </c>
      <c r="B46" s="82" t="s">
        <v>90</v>
      </c>
      <c r="C46" s="15" t="s">
        <v>113</v>
      </c>
      <c r="D46" s="20">
        <f t="shared" si="11"/>
        <v>270</v>
      </c>
      <c r="E46" s="15">
        <f t="shared" si="12"/>
        <v>90</v>
      </c>
      <c r="F46" s="20">
        <f t="shared" si="13"/>
        <v>180</v>
      </c>
      <c r="G46" s="15">
        <v>126</v>
      </c>
      <c r="H46" s="15">
        <v>54</v>
      </c>
      <c r="I46" s="15"/>
      <c r="J46" s="15"/>
      <c r="K46" s="15"/>
      <c r="L46" s="15">
        <v>50</v>
      </c>
      <c r="M46" s="15">
        <v>130</v>
      </c>
      <c r="N46" s="15"/>
      <c r="O46" s="15"/>
      <c r="P46" s="39"/>
      <c r="Q46" s="39"/>
      <c r="R46" s="9"/>
    </row>
    <row r="47" spans="1:18" ht="24" customHeight="1">
      <c r="A47" s="3" t="s">
        <v>39</v>
      </c>
      <c r="B47" s="82" t="s">
        <v>41</v>
      </c>
      <c r="C47" s="15" t="s">
        <v>160</v>
      </c>
      <c r="D47" s="20">
        <f t="shared" si="11"/>
        <v>90</v>
      </c>
      <c r="E47" s="15">
        <f t="shared" si="12"/>
        <v>30</v>
      </c>
      <c r="F47" s="20">
        <f>SUM(G47:I47)</f>
        <v>60</v>
      </c>
      <c r="G47" s="15">
        <v>20</v>
      </c>
      <c r="H47" s="15">
        <v>40</v>
      </c>
      <c r="I47" s="15"/>
      <c r="J47" s="15"/>
      <c r="K47" s="15"/>
      <c r="L47" s="15"/>
      <c r="M47" s="15"/>
      <c r="N47" s="15">
        <v>30</v>
      </c>
      <c r="O47" s="6">
        <v>30</v>
      </c>
      <c r="P47" s="37"/>
      <c r="Q47" s="39"/>
      <c r="R47" s="9"/>
    </row>
    <row r="48" spans="1:18" ht="15" customHeight="1">
      <c r="A48" s="3" t="s">
        <v>40</v>
      </c>
      <c r="B48" s="3" t="s">
        <v>77</v>
      </c>
      <c r="C48" s="15" t="s">
        <v>68</v>
      </c>
      <c r="D48" s="20">
        <f t="shared" si="11"/>
        <v>72</v>
      </c>
      <c r="E48" s="15">
        <f t="shared" si="12"/>
        <v>24</v>
      </c>
      <c r="F48" s="20">
        <f t="shared" si="13"/>
        <v>48</v>
      </c>
      <c r="G48" s="15">
        <v>38</v>
      </c>
      <c r="H48" s="15">
        <v>10</v>
      </c>
      <c r="I48" s="15"/>
      <c r="J48" s="15"/>
      <c r="K48" s="15"/>
      <c r="L48" s="15"/>
      <c r="M48" s="15"/>
      <c r="N48" s="15"/>
      <c r="O48" s="15">
        <v>48</v>
      </c>
      <c r="P48" s="39"/>
      <c r="Q48" s="39"/>
      <c r="R48" s="9"/>
    </row>
    <row r="49" spans="1:18" ht="23.25" customHeight="1">
      <c r="A49" s="55" t="s">
        <v>42</v>
      </c>
      <c r="B49" s="82" t="s">
        <v>130</v>
      </c>
      <c r="C49" s="15" t="s">
        <v>68</v>
      </c>
      <c r="D49" s="20">
        <f t="shared" si="11"/>
        <v>69</v>
      </c>
      <c r="E49" s="15">
        <f t="shared" si="12"/>
        <v>23</v>
      </c>
      <c r="F49" s="20">
        <f t="shared" si="13"/>
        <v>46</v>
      </c>
      <c r="G49" s="15">
        <v>36</v>
      </c>
      <c r="H49" s="15">
        <v>10</v>
      </c>
      <c r="I49" s="15"/>
      <c r="J49" s="15"/>
      <c r="K49" s="15"/>
      <c r="L49" s="15"/>
      <c r="M49" s="15"/>
      <c r="N49" s="15"/>
      <c r="O49" s="15"/>
      <c r="P49" s="37"/>
      <c r="Q49" s="37">
        <v>46</v>
      </c>
      <c r="R49" s="9"/>
    </row>
    <row r="50" spans="1:18" ht="14.25" customHeight="1">
      <c r="A50" s="3" t="s">
        <v>43</v>
      </c>
      <c r="B50" s="3" t="s">
        <v>44</v>
      </c>
      <c r="C50" s="15" t="s">
        <v>68</v>
      </c>
      <c r="D50" s="20">
        <f t="shared" si="11"/>
        <v>60</v>
      </c>
      <c r="E50" s="15">
        <f t="shared" si="12"/>
        <v>20</v>
      </c>
      <c r="F50" s="20">
        <f t="shared" si="13"/>
        <v>40</v>
      </c>
      <c r="G50" s="15">
        <v>32</v>
      </c>
      <c r="H50" s="15">
        <v>8</v>
      </c>
      <c r="I50" s="15"/>
      <c r="J50" s="15"/>
      <c r="K50" s="15"/>
      <c r="L50" s="15"/>
      <c r="M50" s="15"/>
      <c r="N50" s="15"/>
      <c r="O50" s="15"/>
      <c r="P50" s="37">
        <v>40</v>
      </c>
      <c r="Q50" s="39"/>
      <c r="R50" s="9"/>
    </row>
    <row r="51" spans="1:18" ht="15.75" customHeight="1">
      <c r="A51" s="3" t="s">
        <v>45</v>
      </c>
      <c r="B51" s="3" t="s">
        <v>46</v>
      </c>
      <c r="C51" s="15" t="s">
        <v>160</v>
      </c>
      <c r="D51" s="20">
        <f t="shared" si="11"/>
        <v>102</v>
      </c>
      <c r="E51" s="15">
        <f t="shared" si="12"/>
        <v>34</v>
      </c>
      <c r="F51" s="20">
        <f t="shared" si="13"/>
        <v>68</v>
      </c>
      <c r="G51" s="15">
        <v>20</v>
      </c>
      <c r="H51" s="15">
        <v>48</v>
      </c>
      <c r="I51" s="15"/>
      <c r="J51" s="15"/>
      <c r="K51" s="15"/>
      <c r="L51" s="15"/>
      <c r="M51" s="15"/>
      <c r="N51" s="15">
        <v>38</v>
      </c>
      <c r="O51" s="15">
        <v>30</v>
      </c>
      <c r="P51" s="39"/>
      <c r="Q51" s="39"/>
      <c r="R51" s="9"/>
    </row>
    <row r="52" spans="1:18" ht="21.75" customHeight="1">
      <c r="A52" s="85" t="s">
        <v>47</v>
      </c>
      <c r="B52" s="73" t="s">
        <v>48</v>
      </c>
      <c r="C52" s="73"/>
      <c r="D52" s="73">
        <f aca="true" t="shared" si="14" ref="D52:Q52">D53+D61+D70+D81+D77</f>
        <v>2421</v>
      </c>
      <c r="E52" s="73">
        <f t="shared" si="14"/>
        <v>807</v>
      </c>
      <c r="F52" s="73">
        <f t="shared" si="14"/>
        <v>1614</v>
      </c>
      <c r="G52" s="73">
        <f t="shared" si="14"/>
        <v>864</v>
      </c>
      <c r="H52" s="73">
        <f t="shared" si="14"/>
        <v>650</v>
      </c>
      <c r="I52" s="73">
        <f t="shared" si="14"/>
        <v>100</v>
      </c>
      <c r="J52" s="73">
        <f t="shared" si="14"/>
        <v>0</v>
      </c>
      <c r="K52" s="73">
        <f t="shared" si="14"/>
        <v>0</v>
      </c>
      <c r="L52" s="73">
        <f t="shared" si="14"/>
        <v>232</v>
      </c>
      <c r="M52" s="73">
        <f t="shared" si="14"/>
        <v>258</v>
      </c>
      <c r="N52" s="73">
        <f t="shared" si="14"/>
        <v>348</v>
      </c>
      <c r="O52" s="73">
        <f t="shared" si="14"/>
        <v>308</v>
      </c>
      <c r="P52" s="74">
        <f t="shared" si="14"/>
        <v>258</v>
      </c>
      <c r="Q52" s="74">
        <f t="shared" si="14"/>
        <v>210</v>
      </c>
      <c r="R52" s="9"/>
    </row>
    <row r="53" spans="1:18" ht="37.5" customHeight="1">
      <c r="A53" s="70" t="s">
        <v>49</v>
      </c>
      <c r="B53" s="69" t="s">
        <v>132</v>
      </c>
      <c r="C53" s="73" t="s">
        <v>158</v>
      </c>
      <c r="D53" s="73">
        <f aca="true" t="shared" si="15" ref="D53:K53">D54</f>
        <v>1149</v>
      </c>
      <c r="E53" s="73">
        <f t="shared" si="15"/>
        <v>383</v>
      </c>
      <c r="F53" s="73">
        <f t="shared" si="15"/>
        <v>766</v>
      </c>
      <c r="G53" s="73">
        <f t="shared" si="15"/>
        <v>398</v>
      </c>
      <c r="H53" s="73">
        <f t="shared" si="15"/>
        <v>288</v>
      </c>
      <c r="I53" s="73">
        <f t="shared" si="15"/>
        <v>80</v>
      </c>
      <c r="J53" s="73">
        <f t="shared" si="15"/>
        <v>0</v>
      </c>
      <c r="K53" s="73">
        <f t="shared" si="15"/>
        <v>0</v>
      </c>
      <c r="L53" s="73">
        <f aca="true" t="shared" si="16" ref="L53:Q53">L54</f>
        <v>232</v>
      </c>
      <c r="M53" s="73">
        <f t="shared" si="16"/>
        <v>258</v>
      </c>
      <c r="N53" s="73">
        <f t="shared" si="16"/>
        <v>152</v>
      </c>
      <c r="O53" s="73">
        <f t="shared" si="16"/>
        <v>74</v>
      </c>
      <c r="P53" s="74">
        <f t="shared" si="16"/>
        <v>50</v>
      </c>
      <c r="Q53" s="74">
        <f t="shared" si="16"/>
        <v>0</v>
      </c>
      <c r="R53" s="10"/>
    </row>
    <row r="54" spans="1:18" ht="37.5" customHeight="1">
      <c r="A54" s="71" t="s">
        <v>50</v>
      </c>
      <c r="B54" s="82" t="s">
        <v>131</v>
      </c>
      <c r="C54" s="88" t="s">
        <v>164</v>
      </c>
      <c r="D54" s="31">
        <f>E54+F54</f>
        <v>1149</v>
      </c>
      <c r="E54" s="31">
        <f>F54/2</f>
        <v>383</v>
      </c>
      <c r="F54" s="31">
        <f>SUM(G54:I54)</f>
        <v>766</v>
      </c>
      <c r="G54" s="31">
        <f>SUM(G55:G56)</f>
        <v>398</v>
      </c>
      <c r="H54" s="31">
        <f>SUM(H55:H56)</f>
        <v>288</v>
      </c>
      <c r="I54" s="31">
        <v>80</v>
      </c>
      <c r="J54" s="28"/>
      <c r="K54" s="28"/>
      <c r="L54" s="31">
        <f aca="true" t="shared" si="17" ref="L54:Q54">SUM(L55:L56)</f>
        <v>232</v>
      </c>
      <c r="M54" s="31">
        <f t="shared" si="17"/>
        <v>258</v>
      </c>
      <c r="N54" s="31">
        <v>152</v>
      </c>
      <c r="O54" s="31">
        <f t="shared" si="17"/>
        <v>74</v>
      </c>
      <c r="P54" s="31">
        <f t="shared" si="17"/>
        <v>50</v>
      </c>
      <c r="Q54" s="31">
        <f t="shared" si="17"/>
        <v>0</v>
      </c>
      <c r="R54" s="11"/>
    </row>
    <row r="55" spans="1:18" ht="36" customHeight="1" hidden="1">
      <c r="A55" s="89"/>
      <c r="B55" s="90" t="s">
        <v>131</v>
      </c>
      <c r="C55" s="96" t="s">
        <v>164</v>
      </c>
      <c r="D55" s="94">
        <f>E55+F55</f>
        <v>1044</v>
      </c>
      <c r="E55" s="94">
        <f>F55/2</f>
        <v>348</v>
      </c>
      <c r="F55" s="94">
        <v>696</v>
      </c>
      <c r="G55" s="94">
        <v>348</v>
      </c>
      <c r="H55" s="94">
        <v>268</v>
      </c>
      <c r="I55" s="94">
        <v>80</v>
      </c>
      <c r="J55" s="94"/>
      <c r="K55" s="94"/>
      <c r="L55" s="94">
        <v>162</v>
      </c>
      <c r="M55" s="94">
        <v>258</v>
      </c>
      <c r="N55" s="94">
        <v>160</v>
      </c>
      <c r="O55" s="94">
        <v>74</v>
      </c>
      <c r="P55" s="105">
        <v>50</v>
      </c>
      <c r="Q55" s="106"/>
      <c r="R55" s="9"/>
    </row>
    <row r="56" spans="1:18" ht="12.75" customHeight="1" hidden="1">
      <c r="A56" s="89"/>
      <c r="B56" s="89" t="s">
        <v>52</v>
      </c>
      <c r="C56" s="91" t="s">
        <v>148</v>
      </c>
      <c r="D56" s="94">
        <f>E56+F56</f>
        <v>105</v>
      </c>
      <c r="E56" s="94">
        <f>F56/2</f>
        <v>35</v>
      </c>
      <c r="F56" s="94">
        <v>70</v>
      </c>
      <c r="G56" s="94">
        <v>50</v>
      </c>
      <c r="H56" s="94">
        <v>20</v>
      </c>
      <c r="I56" s="94"/>
      <c r="J56" s="94"/>
      <c r="K56" s="94"/>
      <c r="L56" s="94">
        <v>70</v>
      </c>
      <c r="M56" s="94"/>
      <c r="N56" s="94"/>
      <c r="O56" s="94"/>
      <c r="P56" s="106"/>
      <c r="Q56" s="106"/>
      <c r="R56" s="9"/>
    </row>
    <row r="57" spans="1:18" ht="12.75">
      <c r="A57" s="32" t="s">
        <v>78</v>
      </c>
      <c r="B57" s="32" t="s">
        <v>75</v>
      </c>
      <c r="C57" s="19"/>
      <c r="D57" s="15">
        <v>108</v>
      </c>
      <c r="E57" s="15"/>
      <c r="F57" s="15">
        <f>SUM(J57:O57)</f>
        <v>0</v>
      </c>
      <c r="G57" s="32"/>
      <c r="H57" s="15"/>
      <c r="I57" s="15"/>
      <c r="J57" s="27"/>
      <c r="K57" s="27"/>
      <c r="L57" s="15"/>
      <c r="M57" s="15"/>
      <c r="N57" s="15"/>
      <c r="O57" s="15"/>
      <c r="P57" s="39"/>
      <c r="Q57" s="39"/>
      <c r="R57" s="9"/>
    </row>
    <row r="58" spans="1:18" ht="38.25">
      <c r="A58" s="32"/>
      <c r="B58" s="118" t="s">
        <v>166</v>
      </c>
      <c r="C58" s="97" t="s">
        <v>109</v>
      </c>
      <c r="D58" s="31">
        <v>72</v>
      </c>
      <c r="E58" s="31"/>
      <c r="F58" s="31">
        <f>SUM(J58:O58)</f>
        <v>72</v>
      </c>
      <c r="G58" s="98"/>
      <c r="H58" s="31"/>
      <c r="I58" s="31"/>
      <c r="J58" s="40"/>
      <c r="K58" s="40"/>
      <c r="L58" s="31"/>
      <c r="M58" s="31">
        <v>72</v>
      </c>
      <c r="N58" s="15"/>
      <c r="O58" s="15"/>
      <c r="P58" s="39"/>
      <c r="Q58" s="39"/>
      <c r="R58" s="9"/>
    </row>
    <row r="59" spans="1:18" ht="12.75">
      <c r="A59" s="32"/>
      <c r="B59" s="32" t="s">
        <v>163</v>
      </c>
      <c r="C59" s="19" t="s">
        <v>109</v>
      </c>
      <c r="D59" s="15">
        <v>36</v>
      </c>
      <c r="E59" s="15"/>
      <c r="F59" s="15">
        <f>SUM(J59:O59)</f>
        <v>36</v>
      </c>
      <c r="G59" s="32"/>
      <c r="H59" s="15"/>
      <c r="I59" s="15"/>
      <c r="J59" s="27"/>
      <c r="K59" s="27"/>
      <c r="L59" s="15"/>
      <c r="M59" s="15"/>
      <c r="N59" s="15"/>
      <c r="O59" s="15">
        <v>36</v>
      </c>
      <c r="P59" s="39"/>
      <c r="Q59" s="39"/>
      <c r="R59" s="9"/>
    </row>
    <row r="60" spans="1:18" ht="12.75">
      <c r="A60" s="32" t="s">
        <v>79</v>
      </c>
      <c r="B60" s="32" t="s">
        <v>76</v>
      </c>
      <c r="C60" s="19" t="s">
        <v>109</v>
      </c>
      <c r="D60" s="15">
        <v>144</v>
      </c>
      <c r="E60" s="15"/>
      <c r="F60" s="15">
        <v>144</v>
      </c>
      <c r="G60" s="32"/>
      <c r="H60" s="15"/>
      <c r="I60" s="15"/>
      <c r="J60" s="27"/>
      <c r="K60" s="27"/>
      <c r="L60" s="15"/>
      <c r="M60" s="15"/>
      <c r="N60" s="15"/>
      <c r="O60" s="15"/>
      <c r="P60" s="37">
        <v>144</v>
      </c>
      <c r="Q60" s="39"/>
      <c r="R60" s="9"/>
    </row>
    <row r="61" spans="1:18" ht="35.25" customHeight="1">
      <c r="A61" s="70" t="s">
        <v>70</v>
      </c>
      <c r="B61" s="69" t="s">
        <v>133</v>
      </c>
      <c r="C61" s="86" t="s">
        <v>150</v>
      </c>
      <c r="D61" s="86">
        <f aca="true" t="shared" si="18" ref="D61:K61">D62</f>
        <v>429</v>
      </c>
      <c r="E61" s="86">
        <f t="shared" si="18"/>
        <v>143</v>
      </c>
      <c r="F61" s="86">
        <f t="shared" si="18"/>
        <v>286</v>
      </c>
      <c r="G61" s="86">
        <f t="shared" si="18"/>
        <v>162</v>
      </c>
      <c r="H61" s="86">
        <f t="shared" si="18"/>
        <v>124</v>
      </c>
      <c r="I61" s="86">
        <f t="shared" si="18"/>
        <v>0</v>
      </c>
      <c r="J61" s="86">
        <f t="shared" si="18"/>
        <v>0</v>
      </c>
      <c r="K61" s="86">
        <f t="shared" si="18"/>
        <v>0</v>
      </c>
      <c r="L61" s="86">
        <f aca="true" t="shared" si="19" ref="L61:Q61">L62</f>
        <v>0</v>
      </c>
      <c r="M61" s="86">
        <f t="shared" si="19"/>
        <v>0</v>
      </c>
      <c r="N61" s="86">
        <f t="shared" si="19"/>
        <v>148</v>
      </c>
      <c r="O61" s="86">
        <f t="shared" si="19"/>
        <v>138</v>
      </c>
      <c r="P61" s="87">
        <f t="shared" si="19"/>
        <v>0</v>
      </c>
      <c r="Q61" s="87">
        <f t="shared" si="19"/>
        <v>0</v>
      </c>
      <c r="R61" s="9"/>
    </row>
    <row r="62" spans="1:18" ht="36" customHeight="1">
      <c r="A62" s="71" t="s">
        <v>53</v>
      </c>
      <c r="B62" s="82" t="s">
        <v>134</v>
      </c>
      <c r="C62" s="54" t="s">
        <v>149</v>
      </c>
      <c r="D62" s="31">
        <f aca="true" t="shared" si="20" ref="D62:D67">E62+F62</f>
        <v>429</v>
      </c>
      <c r="E62" s="31">
        <f aca="true" t="shared" si="21" ref="E62:E67">F62/2</f>
        <v>143</v>
      </c>
      <c r="F62" s="31">
        <f>SUM(G62:I62)</f>
        <v>286</v>
      </c>
      <c r="G62" s="31">
        <v>162</v>
      </c>
      <c r="H62" s="31">
        <f>SUM(H63:H67)</f>
        <v>124</v>
      </c>
      <c r="I62" s="31">
        <f>I63+I64</f>
        <v>0</v>
      </c>
      <c r="J62" s="31">
        <f>J63+J64</f>
        <v>0</v>
      </c>
      <c r="K62" s="31">
        <f>K63+K64</f>
        <v>0</v>
      </c>
      <c r="L62" s="31">
        <f>L63+L64</f>
        <v>0</v>
      </c>
      <c r="M62" s="31">
        <f>M63+M64</f>
        <v>0</v>
      </c>
      <c r="N62" s="31">
        <v>148</v>
      </c>
      <c r="O62" s="31">
        <v>138</v>
      </c>
      <c r="P62" s="40">
        <f>P63+P64</f>
        <v>0</v>
      </c>
      <c r="Q62" s="40">
        <f>Q63+Q64</f>
        <v>0</v>
      </c>
      <c r="R62" s="9"/>
    </row>
    <row r="63" spans="1:18" ht="11.25" customHeight="1" hidden="1">
      <c r="A63" s="32" t="s">
        <v>97</v>
      </c>
      <c r="B63" s="6" t="s">
        <v>101</v>
      </c>
      <c r="C63" s="15"/>
      <c r="D63" s="15">
        <f t="shared" si="20"/>
        <v>135</v>
      </c>
      <c r="E63" s="15">
        <f t="shared" si="21"/>
        <v>45</v>
      </c>
      <c r="F63" s="15">
        <f>SUM(J63:O63)</f>
        <v>90</v>
      </c>
      <c r="G63" s="15">
        <v>56</v>
      </c>
      <c r="H63" s="15">
        <v>34</v>
      </c>
      <c r="I63" s="15"/>
      <c r="J63" s="27"/>
      <c r="K63" s="27"/>
      <c r="L63" s="15"/>
      <c r="M63" s="15"/>
      <c r="N63" s="15">
        <v>44</v>
      </c>
      <c r="O63" s="15">
        <v>46</v>
      </c>
      <c r="P63" s="39"/>
      <c r="Q63" s="39"/>
      <c r="R63" s="10"/>
    </row>
    <row r="64" spans="1:18" ht="13.5" customHeight="1" hidden="1">
      <c r="A64" s="32" t="s">
        <v>98</v>
      </c>
      <c r="B64" s="6" t="s">
        <v>54</v>
      </c>
      <c r="C64" s="15" t="s">
        <v>92</v>
      </c>
      <c r="D64" s="15">
        <f t="shared" si="20"/>
        <v>75</v>
      </c>
      <c r="E64" s="15">
        <f t="shared" si="21"/>
        <v>25</v>
      </c>
      <c r="F64" s="15">
        <f>SUM(J64:O64)</f>
        <v>50</v>
      </c>
      <c r="G64" s="15">
        <v>26</v>
      </c>
      <c r="H64" s="15">
        <v>24</v>
      </c>
      <c r="I64" s="15"/>
      <c r="J64" s="27"/>
      <c r="K64" s="27"/>
      <c r="L64" s="15"/>
      <c r="M64" s="15"/>
      <c r="N64" s="15">
        <v>50</v>
      </c>
      <c r="O64" s="15"/>
      <c r="P64" s="39"/>
      <c r="Q64" s="39"/>
      <c r="R64" s="9"/>
    </row>
    <row r="65" spans="1:18" ht="15.75" customHeight="1" hidden="1">
      <c r="A65" s="32" t="s">
        <v>99</v>
      </c>
      <c r="B65" s="6" t="s">
        <v>51</v>
      </c>
      <c r="C65" s="15"/>
      <c r="D65" s="15">
        <f t="shared" si="20"/>
        <v>0</v>
      </c>
      <c r="E65" s="15">
        <f t="shared" si="21"/>
        <v>0</v>
      </c>
      <c r="F65" s="15">
        <f>SUM(J65:O65)</f>
        <v>0</v>
      </c>
      <c r="G65" s="15"/>
      <c r="H65" s="15"/>
      <c r="I65" s="15"/>
      <c r="J65" s="26"/>
      <c r="K65" s="26"/>
      <c r="L65" s="15"/>
      <c r="M65" s="15"/>
      <c r="N65" s="15"/>
      <c r="O65" s="15"/>
      <c r="P65" s="39"/>
      <c r="Q65" s="39"/>
      <c r="R65" s="9"/>
    </row>
    <row r="66" spans="1:18" ht="12.75" customHeight="1" hidden="1">
      <c r="A66" s="32" t="s">
        <v>99</v>
      </c>
      <c r="B66" s="6" t="s">
        <v>55</v>
      </c>
      <c r="C66" s="15"/>
      <c r="D66" s="15">
        <f t="shared" si="20"/>
        <v>75</v>
      </c>
      <c r="E66" s="15">
        <f t="shared" si="21"/>
        <v>25</v>
      </c>
      <c r="F66" s="15">
        <f>SUM(J66:O66)</f>
        <v>50</v>
      </c>
      <c r="G66" s="15">
        <v>24</v>
      </c>
      <c r="H66" s="15">
        <v>26</v>
      </c>
      <c r="I66" s="15"/>
      <c r="J66" s="26"/>
      <c r="K66" s="26"/>
      <c r="L66" s="15"/>
      <c r="M66" s="15"/>
      <c r="N66" s="15"/>
      <c r="O66" s="15">
        <v>50</v>
      </c>
      <c r="P66" s="39"/>
      <c r="Q66" s="39"/>
      <c r="R66" s="9"/>
    </row>
    <row r="67" spans="1:18" ht="11.25" customHeight="1" hidden="1">
      <c r="A67" s="32" t="s">
        <v>100</v>
      </c>
      <c r="B67" s="6" t="s">
        <v>102</v>
      </c>
      <c r="C67" s="15" t="s">
        <v>103</v>
      </c>
      <c r="D67" s="15">
        <f t="shared" si="20"/>
        <v>144</v>
      </c>
      <c r="E67" s="15">
        <f t="shared" si="21"/>
        <v>48</v>
      </c>
      <c r="F67" s="15">
        <f>SUM(J67:O67)</f>
        <v>96</v>
      </c>
      <c r="G67" s="15">
        <v>60</v>
      </c>
      <c r="H67" s="15">
        <v>40</v>
      </c>
      <c r="I67" s="15"/>
      <c r="J67" s="26"/>
      <c r="K67" s="26"/>
      <c r="L67" s="15"/>
      <c r="M67" s="15"/>
      <c r="N67" s="15">
        <v>44</v>
      </c>
      <c r="O67" s="15">
        <v>52</v>
      </c>
      <c r="P67" s="39"/>
      <c r="Q67" s="39"/>
      <c r="R67" s="9"/>
    </row>
    <row r="68" spans="1:18" ht="13.5" customHeight="1" hidden="1">
      <c r="A68" s="32" t="s">
        <v>80</v>
      </c>
      <c r="B68" s="32" t="s">
        <v>75</v>
      </c>
      <c r="C68" s="15"/>
      <c r="D68" s="15"/>
      <c r="E68" s="15"/>
      <c r="F68" s="15"/>
      <c r="G68" s="15"/>
      <c r="H68" s="15"/>
      <c r="I68" s="15"/>
      <c r="J68" s="26"/>
      <c r="K68" s="26"/>
      <c r="L68" s="15"/>
      <c r="M68" s="15"/>
      <c r="N68" s="15"/>
      <c r="O68" s="15"/>
      <c r="P68" s="39"/>
      <c r="Q68" s="39"/>
      <c r="R68" s="9"/>
    </row>
    <row r="69" spans="1:18" ht="15.75" customHeight="1">
      <c r="A69" s="32" t="s">
        <v>81</v>
      </c>
      <c r="B69" s="32" t="s">
        <v>76</v>
      </c>
      <c r="C69" s="15" t="s">
        <v>109</v>
      </c>
      <c r="D69" s="15">
        <v>180</v>
      </c>
      <c r="E69" s="15"/>
      <c r="F69" s="15">
        <v>180</v>
      </c>
      <c r="G69" s="15"/>
      <c r="H69" s="15"/>
      <c r="I69" s="15"/>
      <c r="J69" s="26"/>
      <c r="K69" s="26"/>
      <c r="L69" s="15"/>
      <c r="M69" s="15"/>
      <c r="N69" s="15"/>
      <c r="O69" s="15">
        <v>180</v>
      </c>
      <c r="P69" s="39"/>
      <c r="Q69" s="39"/>
      <c r="R69" s="9"/>
    </row>
    <row r="70" spans="1:18" ht="50.25" customHeight="1">
      <c r="A70" s="70" t="s">
        <v>57</v>
      </c>
      <c r="B70" s="69" t="s">
        <v>135</v>
      </c>
      <c r="C70" s="73" t="s">
        <v>117</v>
      </c>
      <c r="D70" s="73">
        <f aca="true" t="shared" si="22" ref="D70:K70">D71</f>
        <v>330</v>
      </c>
      <c r="E70" s="73">
        <f t="shared" si="22"/>
        <v>110</v>
      </c>
      <c r="F70" s="73">
        <f t="shared" si="22"/>
        <v>220</v>
      </c>
      <c r="G70" s="73">
        <f t="shared" si="22"/>
        <v>112</v>
      </c>
      <c r="H70" s="73">
        <f t="shared" si="22"/>
        <v>108</v>
      </c>
      <c r="I70" s="73">
        <f t="shared" si="22"/>
        <v>0</v>
      </c>
      <c r="J70" s="73">
        <f t="shared" si="22"/>
        <v>0</v>
      </c>
      <c r="K70" s="73">
        <f t="shared" si="22"/>
        <v>0</v>
      </c>
      <c r="L70" s="73">
        <f aca="true" t="shared" si="23" ref="L70:Q70">L71</f>
        <v>0</v>
      </c>
      <c r="M70" s="73">
        <f t="shared" si="23"/>
        <v>0</v>
      </c>
      <c r="N70" s="73">
        <f t="shared" si="23"/>
        <v>0</v>
      </c>
      <c r="O70" s="73">
        <f t="shared" si="23"/>
        <v>0</v>
      </c>
      <c r="P70" s="74">
        <f t="shared" si="23"/>
        <v>108</v>
      </c>
      <c r="Q70" s="74">
        <f t="shared" si="23"/>
        <v>112</v>
      </c>
      <c r="R70" s="16"/>
    </row>
    <row r="71" spans="1:18" ht="49.5" customHeight="1">
      <c r="A71" s="71" t="s">
        <v>56</v>
      </c>
      <c r="B71" s="82" t="s">
        <v>135</v>
      </c>
      <c r="C71" s="31" t="s">
        <v>118</v>
      </c>
      <c r="D71" s="31">
        <f>E71+F71</f>
        <v>330</v>
      </c>
      <c r="E71" s="31">
        <f>F71/2</f>
        <v>110</v>
      </c>
      <c r="F71" s="31">
        <f>SUM(G71:I71)</f>
        <v>220</v>
      </c>
      <c r="G71" s="31">
        <v>112</v>
      </c>
      <c r="H71" s="31">
        <v>108</v>
      </c>
      <c r="I71" s="31">
        <f aca="true" t="shared" si="24" ref="I71:O71">SUM(I72:I74)</f>
        <v>0</v>
      </c>
      <c r="J71" s="31">
        <f t="shared" si="24"/>
        <v>0</v>
      </c>
      <c r="K71" s="31">
        <f t="shared" si="24"/>
        <v>0</v>
      </c>
      <c r="L71" s="31">
        <f t="shared" si="24"/>
        <v>0</v>
      </c>
      <c r="M71" s="31">
        <f t="shared" si="24"/>
        <v>0</v>
      </c>
      <c r="N71" s="31">
        <f t="shared" si="24"/>
        <v>0</v>
      </c>
      <c r="O71" s="31">
        <f t="shared" si="24"/>
        <v>0</v>
      </c>
      <c r="P71" s="40">
        <v>108</v>
      </c>
      <c r="Q71" s="40">
        <v>112</v>
      </c>
      <c r="R71" s="9"/>
    </row>
    <row r="72" spans="1:18" ht="51" customHeight="1" hidden="1">
      <c r="A72" s="32" t="s">
        <v>97</v>
      </c>
      <c r="B72" s="6" t="s">
        <v>104</v>
      </c>
      <c r="C72" s="19"/>
      <c r="D72" s="15"/>
      <c r="E72" s="19"/>
      <c r="F72" s="15"/>
      <c r="G72" s="15"/>
      <c r="H72" s="15"/>
      <c r="I72" s="15"/>
      <c r="J72" s="26"/>
      <c r="K72" s="26"/>
      <c r="L72" s="19"/>
      <c r="M72" s="19"/>
      <c r="N72" s="19"/>
      <c r="O72" s="19"/>
      <c r="P72" s="37"/>
      <c r="Q72" s="39"/>
      <c r="R72" s="9"/>
    </row>
    <row r="73" spans="1:18" ht="38.25" customHeight="1" hidden="1">
      <c r="A73" s="32" t="s">
        <v>98</v>
      </c>
      <c r="B73" s="6" t="s">
        <v>105</v>
      </c>
      <c r="C73" s="33"/>
      <c r="D73" s="15"/>
      <c r="E73" s="19"/>
      <c r="F73" s="15"/>
      <c r="G73" s="15"/>
      <c r="H73" s="15"/>
      <c r="I73" s="15"/>
      <c r="J73" s="27"/>
      <c r="K73" s="27"/>
      <c r="L73" s="15"/>
      <c r="M73" s="15"/>
      <c r="N73" s="15"/>
      <c r="O73" s="15"/>
      <c r="P73" s="37"/>
      <c r="Q73" s="37"/>
      <c r="R73" s="9"/>
    </row>
    <row r="74" spans="1:18" ht="38.25" customHeight="1" hidden="1">
      <c r="A74" s="32" t="s">
        <v>99</v>
      </c>
      <c r="B74" s="6" t="s">
        <v>106</v>
      </c>
      <c r="C74" s="19"/>
      <c r="D74" s="15"/>
      <c r="E74" s="19"/>
      <c r="F74" s="15"/>
      <c r="G74" s="15"/>
      <c r="H74" s="15"/>
      <c r="I74" s="15"/>
      <c r="J74" s="27"/>
      <c r="K74" s="27"/>
      <c r="L74" s="15"/>
      <c r="M74" s="15"/>
      <c r="N74" s="15"/>
      <c r="O74" s="15"/>
      <c r="P74" s="37"/>
      <c r="Q74" s="39"/>
      <c r="R74" s="9"/>
    </row>
    <row r="75" spans="1:18" ht="0.75" customHeight="1">
      <c r="A75" s="32" t="s">
        <v>82</v>
      </c>
      <c r="B75" s="32" t="s">
        <v>75</v>
      </c>
      <c r="C75" s="19"/>
      <c r="D75" s="15"/>
      <c r="E75" s="15"/>
      <c r="F75" s="15"/>
      <c r="G75" s="15"/>
      <c r="H75" s="15"/>
      <c r="I75" s="15"/>
      <c r="J75" s="27"/>
      <c r="K75" s="27"/>
      <c r="L75" s="15"/>
      <c r="M75" s="15"/>
      <c r="N75" s="15"/>
      <c r="O75" s="15"/>
      <c r="P75" s="37"/>
      <c r="Q75" s="39"/>
      <c r="R75" s="9"/>
    </row>
    <row r="76" spans="1:18" ht="12.75" customHeight="1">
      <c r="A76" s="32" t="s">
        <v>83</v>
      </c>
      <c r="B76" s="32" t="s">
        <v>76</v>
      </c>
      <c r="C76" s="19" t="s">
        <v>109</v>
      </c>
      <c r="D76" s="15">
        <v>108</v>
      </c>
      <c r="E76" s="15"/>
      <c r="F76" s="15">
        <v>108</v>
      </c>
      <c r="G76" s="15"/>
      <c r="H76" s="15"/>
      <c r="I76" s="15"/>
      <c r="J76" s="27"/>
      <c r="K76" s="27"/>
      <c r="L76" s="15"/>
      <c r="M76" s="15"/>
      <c r="N76" s="15"/>
      <c r="O76" s="15"/>
      <c r="P76" s="37"/>
      <c r="Q76" s="37">
        <v>108</v>
      </c>
      <c r="R76" s="9"/>
    </row>
    <row r="77" spans="1:18" ht="24.75" customHeight="1">
      <c r="A77" s="70" t="s">
        <v>71</v>
      </c>
      <c r="B77" s="69" t="s">
        <v>136</v>
      </c>
      <c r="C77" s="73" t="s">
        <v>117</v>
      </c>
      <c r="D77" s="73">
        <f aca="true" t="shared" si="25" ref="D77:K77">D78</f>
        <v>297</v>
      </c>
      <c r="E77" s="73">
        <f t="shared" si="25"/>
        <v>99</v>
      </c>
      <c r="F77" s="73">
        <f t="shared" si="25"/>
        <v>198</v>
      </c>
      <c r="G77" s="73">
        <f t="shared" si="25"/>
        <v>118</v>
      </c>
      <c r="H77" s="73">
        <f t="shared" si="25"/>
        <v>60</v>
      </c>
      <c r="I77" s="73">
        <f t="shared" si="25"/>
        <v>20</v>
      </c>
      <c r="J77" s="73">
        <f t="shared" si="25"/>
        <v>0</v>
      </c>
      <c r="K77" s="73">
        <f t="shared" si="25"/>
        <v>0</v>
      </c>
      <c r="L77" s="73">
        <f aca="true" t="shared" si="26" ref="L77:Q77">L78</f>
        <v>0</v>
      </c>
      <c r="M77" s="73">
        <f t="shared" si="26"/>
        <v>0</v>
      </c>
      <c r="N77" s="73">
        <f t="shared" si="26"/>
        <v>0</v>
      </c>
      <c r="O77" s="73">
        <f t="shared" si="26"/>
        <v>0</v>
      </c>
      <c r="P77" s="74">
        <f t="shared" si="26"/>
        <v>100</v>
      </c>
      <c r="Q77" s="74">
        <f t="shared" si="26"/>
        <v>98</v>
      </c>
      <c r="R77" s="9"/>
    </row>
    <row r="78" spans="1:18" ht="24" customHeight="1">
      <c r="A78" s="71" t="s">
        <v>72</v>
      </c>
      <c r="B78" s="82" t="s">
        <v>136</v>
      </c>
      <c r="C78" s="31" t="s">
        <v>118</v>
      </c>
      <c r="D78" s="31">
        <f>E78+F78</f>
        <v>297</v>
      </c>
      <c r="E78" s="31">
        <f>F78/2</f>
        <v>99</v>
      </c>
      <c r="F78" s="31">
        <f>SUM(G78:I78)</f>
        <v>198</v>
      </c>
      <c r="G78" s="31">
        <v>118</v>
      </c>
      <c r="H78" s="31">
        <v>60</v>
      </c>
      <c r="I78" s="31">
        <v>20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40">
        <v>100</v>
      </c>
      <c r="Q78" s="40">
        <v>98</v>
      </c>
      <c r="R78" s="9"/>
    </row>
    <row r="79" spans="1:18" ht="0.75" customHeight="1">
      <c r="A79" s="92"/>
      <c r="B79" s="93" t="s">
        <v>151</v>
      </c>
      <c r="C79" s="94"/>
      <c r="D79" s="94">
        <f>E79+F79</f>
        <v>150</v>
      </c>
      <c r="E79" s="94">
        <f>F79/2</f>
        <v>50</v>
      </c>
      <c r="F79" s="94">
        <f>SUM(G79:I79)</f>
        <v>100</v>
      </c>
      <c r="G79" s="94">
        <v>50</v>
      </c>
      <c r="H79" s="94">
        <v>30</v>
      </c>
      <c r="I79" s="94">
        <v>20</v>
      </c>
      <c r="J79" s="95"/>
      <c r="K79" s="95"/>
      <c r="L79" s="95"/>
      <c r="M79" s="95"/>
      <c r="N79" s="95"/>
      <c r="O79" s="95"/>
      <c r="P79" s="94">
        <v>100</v>
      </c>
      <c r="Q79" s="94"/>
      <c r="R79" s="9"/>
    </row>
    <row r="80" spans="1:18" ht="15.75" customHeight="1">
      <c r="A80" s="32" t="s">
        <v>107</v>
      </c>
      <c r="B80" s="32" t="s">
        <v>76</v>
      </c>
      <c r="C80" s="15" t="s">
        <v>108</v>
      </c>
      <c r="D80" s="15">
        <v>108</v>
      </c>
      <c r="E80" s="19"/>
      <c r="F80" s="15">
        <v>108</v>
      </c>
      <c r="G80" s="15"/>
      <c r="H80" s="15"/>
      <c r="I80" s="15"/>
      <c r="J80" s="27"/>
      <c r="K80" s="27"/>
      <c r="L80" s="15"/>
      <c r="M80" s="15"/>
      <c r="N80" s="15"/>
      <c r="O80" s="15"/>
      <c r="P80" s="39"/>
      <c r="Q80" s="37">
        <v>108</v>
      </c>
      <c r="R80" s="9"/>
    </row>
    <row r="81" spans="1:18" ht="35.25" customHeight="1">
      <c r="A81" s="70" t="s">
        <v>73</v>
      </c>
      <c r="B81" s="69" t="s">
        <v>137</v>
      </c>
      <c r="C81" s="73" t="s">
        <v>119</v>
      </c>
      <c r="D81" s="73">
        <f aca="true" t="shared" si="27" ref="D81:K81">D82</f>
        <v>216</v>
      </c>
      <c r="E81" s="73">
        <f t="shared" si="27"/>
        <v>72</v>
      </c>
      <c r="F81" s="73">
        <f t="shared" si="27"/>
        <v>144</v>
      </c>
      <c r="G81" s="73">
        <f t="shared" si="27"/>
        <v>74</v>
      </c>
      <c r="H81" s="73">
        <f t="shared" si="27"/>
        <v>70</v>
      </c>
      <c r="I81" s="73">
        <f t="shared" si="27"/>
        <v>0</v>
      </c>
      <c r="J81" s="73">
        <f t="shared" si="27"/>
        <v>0</v>
      </c>
      <c r="K81" s="73">
        <f t="shared" si="27"/>
        <v>0</v>
      </c>
      <c r="L81" s="73">
        <f aca="true" t="shared" si="28" ref="L81:Q81">L82</f>
        <v>0</v>
      </c>
      <c r="M81" s="73">
        <f t="shared" si="28"/>
        <v>0</v>
      </c>
      <c r="N81" s="73">
        <f t="shared" si="28"/>
        <v>48</v>
      </c>
      <c r="O81" s="73">
        <f t="shared" si="28"/>
        <v>96</v>
      </c>
      <c r="P81" s="74">
        <f t="shared" si="28"/>
        <v>0</v>
      </c>
      <c r="Q81" s="74">
        <f t="shared" si="28"/>
        <v>0</v>
      </c>
      <c r="R81" s="9"/>
    </row>
    <row r="82" spans="1:18" ht="22.5" customHeight="1">
      <c r="A82" s="71" t="s">
        <v>74</v>
      </c>
      <c r="B82" s="117" t="s">
        <v>159</v>
      </c>
      <c r="C82" s="31" t="s">
        <v>160</v>
      </c>
      <c r="D82" s="31">
        <f>E82+F82</f>
        <v>216</v>
      </c>
      <c r="E82" s="31">
        <f>F82/2</f>
        <v>72</v>
      </c>
      <c r="F82" s="31">
        <f>SUM(G82:I82)</f>
        <v>144</v>
      </c>
      <c r="G82" s="31">
        <v>74</v>
      </c>
      <c r="H82" s="31">
        <v>70</v>
      </c>
      <c r="I82" s="31">
        <f>SUM(I83)</f>
        <v>0</v>
      </c>
      <c r="J82" s="53">
        <f aca="true" t="shared" si="29" ref="J82:Q82">SUM(J83)</f>
        <v>0</v>
      </c>
      <c r="K82" s="53">
        <f t="shared" si="29"/>
        <v>0</v>
      </c>
      <c r="L82" s="31">
        <f t="shared" si="29"/>
        <v>0</v>
      </c>
      <c r="M82" s="31">
        <f t="shared" si="29"/>
        <v>0</v>
      </c>
      <c r="N82" s="31">
        <v>48</v>
      </c>
      <c r="O82" s="31">
        <v>96</v>
      </c>
      <c r="P82" s="40">
        <f t="shared" si="29"/>
        <v>0</v>
      </c>
      <c r="Q82" s="40">
        <f t="shared" si="29"/>
        <v>0</v>
      </c>
      <c r="R82" s="9"/>
    </row>
    <row r="83" spans="1:18" ht="38.25" customHeight="1" hidden="1">
      <c r="A83" s="32" t="s">
        <v>97</v>
      </c>
      <c r="B83" s="6" t="s">
        <v>94</v>
      </c>
      <c r="C83" s="15"/>
      <c r="D83" s="15">
        <f>E83+F83</f>
        <v>57</v>
      </c>
      <c r="E83" s="19">
        <f>F83/2</f>
        <v>19</v>
      </c>
      <c r="F83" s="15">
        <f>SUM(J83:O83)</f>
        <v>38</v>
      </c>
      <c r="G83" s="15">
        <v>24</v>
      </c>
      <c r="H83" s="15">
        <v>14</v>
      </c>
      <c r="I83" s="15"/>
      <c r="J83" s="27"/>
      <c r="K83" s="27"/>
      <c r="L83" s="15"/>
      <c r="M83" s="15"/>
      <c r="N83" s="15"/>
      <c r="O83" s="15">
        <v>38</v>
      </c>
      <c r="P83" s="39"/>
      <c r="Q83" s="39"/>
      <c r="R83" s="9"/>
    </row>
    <row r="84" spans="1:18" ht="15" customHeight="1">
      <c r="A84" s="61" t="s">
        <v>84</v>
      </c>
      <c r="B84" s="61" t="s">
        <v>165</v>
      </c>
      <c r="C84" s="31" t="s">
        <v>109</v>
      </c>
      <c r="D84" s="31">
        <v>180</v>
      </c>
      <c r="E84" s="31"/>
      <c r="F84" s="31">
        <v>180</v>
      </c>
      <c r="G84" s="31"/>
      <c r="H84" s="31"/>
      <c r="I84" s="31"/>
      <c r="J84" s="40"/>
      <c r="K84" s="40"/>
      <c r="L84" s="31"/>
      <c r="M84" s="31"/>
      <c r="N84" s="31"/>
      <c r="O84" s="31">
        <v>180</v>
      </c>
      <c r="P84" s="59"/>
      <c r="Q84" s="59"/>
      <c r="R84" s="9"/>
    </row>
    <row r="85" spans="1:18" ht="14.25" customHeight="1" hidden="1">
      <c r="A85" s="32" t="s">
        <v>85</v>
      </c>
      <c r="B85" s="32" t="s">
        <v>76</v>
      </c>
      <c r="C85" s="15"/>
      <c r="D85" s="15"/>
      <c r="E85" s="15"/>
      <c r="F85" s="15"/>
      <c r="G85" s="15"/>
      <c r="H85" s="15"/>
      <c r="I85" s="15"/>
      <c r="J85" s="27"/>
      <c r="K85" s="27"/>
      <c r="L85" s="15"/>
      <c r="M85" s="15"/>
      <c r="N85" s="15"/>
      <c r="O85" s="15"/>
      <c r="P85" s="39"/>
      <c r="Q85" s="39"/>
      <c r="R85" s="9"/>
    </row>
    <row r="86" spans="1:18" ht="12.75">
      <c r="A86" s="32"/>
      <c r="B86" s="32" t="s">
        <v>120</v>
      </c>
      <c r="C86" s="15"/>
      <c r="D86" s="15">
        <v>72</v>
      </c>
      <c r="E86" s="15"/>
      <c r="F86" s="15">
        <v>72</v>
      </c>
      <c r="G86" s="15"/>
      <c r="H86" s="15"/>
      <c r="I86" s="15"/>
      <c r="J86" s="27"/>
      <c r="K86" s="27"/>
      <c r="L86" s="15"/>
      <c r="M86" s="15"/>
      <c r="N86" s="15"/>
      <c r="O86" s="15">
        <v>72</v>
      </c>
      <c r="P86" s="39"/>
      <c r="Q86" s="39"/>
      <c r="R86" s="12"/>
    </row>
    <row r="87" spans="1:18" ht="12.75">
      <c r="A87" s="32"/>
      <c r="B87" s="32" t="s">
        <v>121</v>
      </c>
      <c r="C87" s="15"/>
      <c r="D87" s="15">
        <v>72</v>
      </c>
      <c r="E87" s="15"/>
      <c r="F87" s="15">
        <v>72</v>
      </c>
      <c r="G87" s="15"/>
      <c r="H87" s="15"/>
      <c r="I87" s="15"/>
      <c r="J87" s="27"/>
      <c r="K87" s="27"/>
      <c r="L87" s="15"/>
      <c r="M87" s="15"/>
      <c r="N87" s="15"/>
      <c r="O87" s="15">
        <v>72</v>
      </c>
      <c r="P87" s="39"/>
      <c r="Q87" s="39"/>
      <c r="R87" s="12"/>
    </row>
    <row r="88" spans="1:18" ht="13.5" customHeight="1">
      <c r="A88" s="32"/>
      <c r="B88" s="32" t="s">
        <v>122</v>
      </c>
      <c r="C88" s="15"/>
      <c r="D88" s="15">
        <v>36</v>
      </c>
      <c r="E88" s="15"/>
      <c r="F88" s="15">
        <v>36</v>
      </c>
      <c r="G88" s="15"/>
      <c r="H88" s="15"/>
      <c r="I88" s="15"/>
      <c r="J88" s="29"/>
      <c r="K88" s="29"/>
      <c r="L88" s="15"/>
      <c r="M88" s="15"/>
      <c r="N88" s="15"/>
      <c r="O88" s="15">
        <v>36</v>
      </c>
      <c r="P88" s="39"/>
      <c r="Q88" s="39"/>
      <c r="R88" s="12"/>
    </row>
    <row r="89" spans="1:18" ht="12.75">
      <c r="A89" s="32"/>
      <c r="B89" s="32"/>
      <c r="C89" s="15"/>
      <c r="D89" s="15"/>
      <c r="E89" s="15"/>
      <c r="F89" s="15"/>
      <c r="G89" s="15"/>
      <c r="H89" s="15"/>
      <c r="I89" s="15"/>
      <c r="J89" s="27"/>
      <c r="K89" s="27"/>
      <c r="L89" s="15"/>
      <c r="M89" s="15"/>
      <c r="N89" s="15"/>
      <c r="O89" s="45"/>
      <c r="P89" s="39"/>
      <c r="Q89" s="39"/>
      <c r="R89" s="12"/>
    </row>
    <row r="90" spans="1:18" ht="15.75">
      <c r="A90" s="127" t="s">
        <v>138</v>
      </c>
      <c r="B90" s="128"/>
      <c r="C90" s="64"/>
      <c r="D90" s="64">
        <f aca="true" t="shared" si="30" ref="D90:Q90">D85+D84+D80+D76+D75+D69+D68+D60+D59+D58+D13</f>
        <v>7578</v>
      </c>
      <c r="E90" s="64">
        <f t="shared" si="30"/>
        <v>2250</v>
      </c>
      <c r="F90" s="64">
        <f t="shared" si="30"/>
        <v>5328</v>
      </c>
      <c r="G90" s="64">
        <f t="shared" si="30"/>
        <v>2012</v>
      </c>
      <c r="H90" s="64">
        <f t="shared" si="30"/>
        <v>2378</v>
      </c>
      <c r="I90" s="64">
        <f t="shared" si="30"/>
        <v>110</v>
      </c>
      <c r="J90" s="64">
        <f t="shared" si="30"/>
        <v>576</v>
      </c>
      <c r="K90" s="64">
        <f t="shared" si="30"/>
        <v>828</v>
      </c>
      <c r="L90" s="64">
        <f t="shared" si="30"/>
        <v>576</v>
      </c>
      <c r="M90" s="64">
        <f t="shared" si="30"/>
        <v>828</v>
      </c>
      <c r="N90" s="64">
        <f t="shared" si="30"/>
        <v>576</v>
      </c>
      <c r="O90" s="64">
        <f t="shared" si="30"/>
        <v>864</v>
      </c>
      <c r="P90" s="64">
        <f t="shared" si="30"/>
        <v>576</v>
      </c>
      <c r="Q90" s="64">
        <f t="shared" si="30"/>
        <v>504</v>
      </c>
      <c r="R90" s="12"/>
    </row>
    <row r="91" spans="1:18" ht="14.25" customHeight="1">
      <c r="A91" s="65" t="s">
        <v>59</v>
      </c>
      <c r="B91" s="65" t="s">
        <v>60</v>
      </c>
      <c r="C91" s="66" t="s">
        <v>139</v>
      </c>
      <c r="D91" s="35"/>
      <c r="E91" s="35"/>
      <c r="F91" s="35"/>
      <c r="G91" s="35"/>
      <c r="H91" s="35"/>
      <c r="I91" s="35"/>
      <c r="J91" s="38"/>
      <c r="K91" s="38"/>
      <c r="L91" s="35"/>
      <c r="M91" s="35"/>
      <c r="N91" s="35"/>
      <c r="O91" s="51"/>
      <c r="P91" s="52"/>
      <c r="Q91" s="52">
        <v>144</v>
      </c>
      <c r="R91" s="12"/>
    </row>
    <row r="92" spans="1:18" ht="27" customHeight="1">
      <c r="A92" s="70" t="s">
        <v>61</v>
      </c>
      <c r="B92" s="69" t="s">
        <v>62</v>
      </c>
      <c r="C92" s="66" t="s">
        <v>140</v>
      </c>
      <c r="D92" s="35"/>
      <c r="E92" s="35"/>
      <c r="F92" s="35"/>
      <c r="G92" s="35"/>
      <c r="H92" s="35"/>
      <c r="I92" s="35"/>
      <c r="J92" s="38"/>
      <c r="K92" s="38"/>
      <c r="L92" s="35"/>
      <c r="M92" s="35"/>
      <c r="N92" s="35"/>
      <c r="O92" s="51"/>
      <c r="P92" s="52"/>
      <c r="Q92" s="52">
        <v>216</v>
      </c>
      <c r="R92" s="12"/>
    </row>
    <row r="93" spans="1:18" ht="12.75" customHeight="1">
      <c r="A93" s="119" t="s">
        <v>141</v>
      </c>
      <c r="B93" s="119"/>
      <c r="C93" s="119"/>
      <c r="D93" s="119"/>
      <c r="E93" s="119"/>
      <c r="F93" s="140" t="s">
        <v>58</v>
      </c>
      <c r="G93" s="138" t="s">
        <v>63</v>
      </c>
      <c r="H93" s="138"/>
      <c r="I93" s="138"/>
      <c r="J93" s="6">
        <v>11</v>
      </c>
      <c r="K93" s="6">
        <v>12</v>
      </c>
      <c r="L93" s="6">
        <v>9</v>
      </c>
      <c r="M93" s="6">
        <v>9</v>
      </c>
      <c r="N93" s="6">
        <v>9</v>
      </c>
      <c r="O93" s="46">
        <v>8</v>
      </c>
      <c r="P93" s="32">
        <v>7</v>
      </c>
      <c r="Q93" s="32">
        <v>5</v>
      </c>
      <c r="R93" s="12"/>
    </row>
    <row r="94" spans="1:18" ht="12.75" customHeight="1">
      <c r="A94" s="67" t="s">
        <v>64</v>
      </c>
      <c r="B94" s="67"/>
      <c r="C94" s="67"/>
      <c r="D94" s="67"/>
      <c r="E94" s="67"/>
      <c r="F94" s="140"/>
      <c r="G94" s="138" t="s">
        <v>95</v>
      </c>
      <c r="H94" s="138"/>
      <c r="I94" s="138"/>
      <c r="J94" s="6"/>
      <c r="K94" s="6"/>
      <c r="L94" s="6"/>
      <c r="M94" s="6">
        <v>2</v>
      </c>
      <c r="N94" s="6"/>
      <c r="O94" s="46">
        <v>6</v>
      </c>
      <c r="P94" s="32"/>
      <c r="Q94" s="32"/>
      <c r="R94" s="12"/>
    </row>
    <row r="95" spans="1:18" ht="12.75" customHeight="1">
      <c r="A95" s="67" t="s">
        <v>123</v>
      </c>
      <c r="B95" s="67"/>
      <c r="C95" s="67"/>
      <c r="D95" s="67"/>
      <c r="E95" s="67"/>
      <c r="F95" s="140"/>
      <c r="G95" s="138" t="s">
        <v>96</v>
      </c>
      <c r="H95" s="138"/>
      <c r="I95" s="138"/>
      <c r="J95" s="146"/>
      <c r="K95" s="146"/>
      <c r="L95" s="146"/>
      <c r="M95" s="146"/>
      <c r="N95" s="146"/>
      <c r="O95" s="146">
        <v>5</v>
      </c>
      <c r="P95" s="144">
        <v>4</v>
      </c>
      <c r="Q95" s="144">
        <v>6</v>
      </c>
      <c r="R95" s="12"/>
    </row>
    <row r="96" spans="1:18" ht="12" customHeight="1">
      <c r="A96" s="67" t="s">
        <v>142</v>
      </c>
      <c r="B96" s="67"/>
      <c r="C96" s="67"/>
      <c r="D96" s="67"/>
      <c r="E96" s="67"/>
      <c r="F96" s="140"/>
      <c r="G96" s="138"/>
      <c r="H96" s="138"/>
      <c r="I96" s="138"/>
      <c r="J96" s="147"/>
      <c r="K96" s="147"/>
      <c r="L96" s="147"/>
      <c r="M96" s="147"/>
      <c r="N96" s="147"/>
      <c r="O96" s="147"/>
      <c r="P96" s="145"/>
      <c r="Q96" s="145"/>
      <c r="R96" s="12"/>
    </row>
    <row r="97" spans="1:18" ht="12.75" customHeight="1">
      <c r="A97" s="120" t="s">
        <v>143</v>
      </c>
      <c r="B97" s="120"/>
      <c r="C97" s="120"/>
      <c r="D97" s="120"/>
      <c r="E97" s="121"/>
      <c r="F97" s="140"/>
      <c r="G97" s="138" t="s">
        <v>65</v>
      </c>
      <c r="H97" s="138"/>
      <c r="I97" s="138"/>
      <c r="J97" s="6">
        <v>3</v>
      </c>
      <c r="K97" s="6">
        <v>3</v>
      </c>
      <c r="L97" s="6">
        <v>3</v>
      </c>
      <c r="M97" s="6">
        <v>3</v>
      </c>
      <c r="N97" s="6">
        <v>2</v>
      </c>
      <c r="O97" s="46">
        <v>2</v>
      </c>
      <c r="P97" s="32">
        <v>2</v>
      </c>
      <c r="Q97" s="50"/>
      <c r="R97" s="12"/>
    </row>
    <row r="98" spans="1:18" ht="13.5" customHeight="1">
      <c r="A98" s="122" t="s">
        <v>144</v>
      </c>
      <c r="B98" s="122"/>
      <c r="C98" s="122"/>
      <c r="D98" s="122"/>
      <c r="E98" s="123"/>
      <c r="F98" s="140"/>
      <c r="G98" s="148" t="s">
        <v>93</v>
      </c>
      <c r="H98" s="149"/>
      <c r="I98" s="149"/>
      <c r="J98" s="32"/>
      <c r="K98" s="32"/>
      <c r="L98" s="32"/>
      <c r="M98" s="32"/>
      <c r="N98" s="32"/>
      <c r="O98" s="32">
        <v>2</v>
      </c>
      <c r="P98" s="32">
        <v>1</v>
      </c>
      <c r="Q98" s="32">
        <v>2</v>
      </c>
      <c r="R98" s="17"/>
    </row>
    <row r="99" spans="1:18" ht="13.5" customHeight="1">
      <c r="A99" s="49"/>
      <c r="B99" s="47"/>
      <c r="C99" s="44"/>
      <c r="D99" s="44"/>
      <c r="E99" s="44"/>
      <c r="F99" s="140"/>
      <c r="G99" s="138" t="s">
        <v>66</v>
      </c>
      <c r="H99" s="138"/>
      <c r="I99" s="138"/>
      <c r="J99" s="6">
        <v>3</v>
      </c>
      <c r="K99" s="6">
        <v>9</v>
      </c>
      <c r="L99" s="6">
        <v>5</v>
      </c>
      <c r="M99" s="6">
        <v>7</v>
      </c>
      <c r="N99" s="6">
        <v>4</v>
      </c>
      <c r="O99" s="46">
        <v>6</v>
      </c>
      <c r="P99" s="32">
        <v>5</v>
      </c>
      <c r="Q99" s="32">
        <v>4</v>
      </c>
      <c r="R99" s="18"/>
    </row>
    <row r="100" spans="1:18" ht="13.5" customHeight="1">
      <c r="A100" s="47"/>
      <c r="B100" s="48"/>
      <c r="C100" s="47"/>
      <c r="D100" s="47"/>
      <c r="E100" s="47"/>
      <c r="F100" s="140"/>
      <c r="G100" s="141" t="s">
        <v>67</v>
      </c>
      <c r="H100" s="142"/>
      <c r="I100" s="143"/>
      <c r="J100" s="6"/>
      <c r="K100" s="6"/>
      <c r="L100" s="6"/>
      <c r="M100" s="6"/>
      <c r="N100" s="6"/>
      <c r="O100" s="46"/>
      <c r="P100" s="32"/>
      <c r="Q100" s="32"/>
      <c r="R100" s="18"/>
    </row>
    <row r="101" spans="1:18" ht="15.75" customHeight="1">
      <c r="A101" s="14"/>
      <c r="B101" s="4"/>
      <c r="R101" s="18"/>
    </row>
    <row r="102" spans="1:18" ht="12.75">
      <c r="A102" s="5"/>
      <c r="B102" s="4"/>
      <c r="R102" s="18"/>
    </row>
    <row r="103" spans="1:18" ht="26.25" customHeight="1">
      <c r="A103" s="14"/>
      <c r="B103" s="4"/>
      <c r="R103" s="18"/>
    </row>
    <row r="104" spans="1:18" ht="24.75" customHeight="1">
      <c r="A104" s="14"/>
      <c r="B104" s="4"/>
      <c r="R104" s="18"/>
    </row>
    <row r="105" spans="1:18" ht="13.5" customHeight="1">
      <c r="A105" s="5"/>
      <c r="B105" s="4"/>
      <c r="R105" s="18"/>
    </row>
  </sheetData>
  <sheetProtection password="A2E6" sheet="1" objects="1" selectLockedCells="1" selectUnlockedCells="1"/>
  <mergeCells count="48">
    <mergeCell ref="P95:P96"/>
    <mergeCell ref="Q95:Q96"/>
    <mergeCell ref="J95:J96"/>
    <mergeCell ref="K95:K96"/>
    <mergeCell ref="L95:L96"/>
    <mergeCell ref="G98:I98"/>
    <mergeCell ref="G97:I97"/>
    <mergeCell ref="M95:M96"/>
    <mergeCell ref="N95:N96"/>
    <mergeCell ref="O95:O96"/>
    <mergeCell ref="G93:I93"/>
    <mergeCell ref="F93:F100"/>
    <mergeCell ref="G6:G11"/>
    <mergeCell ref="E4:E11"/>
    <mergeCell ref="G5:I5"/>
    <mergeCell ref="G95:I96"/>
    <mergeCell ref="G99:I99"/>
    <mergeCell ref="G100:I100"/>
    <mergeCell ref="R6:R7"/>
    <mergeCell ref="N6:O7"/>
    <mergeCell ref="N8:N11"/>
    <mergeCell ref="O8:O11"/>
    <mergeCell ref="G94:I94"/>
    <mergeCell ref="L8:L11"/>
    <mergeCell ref="Q8:Q11"/>
    <mergeCell ref="P8:P11"/>
    <mergeCell ref="L6:M7"/>
    <mergeCell ref="I6:I11"/>
    <mergeCell ref="C1:P1"/>
    <mergeCell ref="J8:J11"/>
    <mergeCell ref="K8:K11"/>
    <mergeCell ref="D4:D11"/>
    <mergeCell ref="A3:A11"/>
    <mergeCell ref="H6:H11"/>
    <mergeCell ref="B3:B11"/>
    <mergeCell ref="C3:C11"/>
    <mergeCell ref="D3:I3"/>
    <mergeCell ref="F5:F11"/>
    <mergeCell ref="A93:E93"/>
    <mergeCell ref="A97:E97"/>
    <mergeCell ref="A98:E98"/>
    <mergeCell ref="M8:M11"/>
    <mergeCell ref="F4:I4"/>
    <mergeCell ref="R8:R11"/>
    <mergeCell ref="P6:Q7"/>
    <mergeCell ref="J6:K7"/>
    <mergeCell ref="J3:Q5"/>
    <mergeCell ref="A90:B90"/>
  </mergeCells>
  <printOptions/>
  <pageMargins left="0.03937007874015748" right="0.03937007874015748" top="0.35433070866141736" bottom="0.35433070866141736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124</cp:lastModifiedBy>
  <cp:lastPrinted>2017-10-02T11:52:26Z</cp:lastPrinted>
  <dcterms:created xsi:type="dcterms:W3CDTF">2012-02-29T03:57:37Z</dcterms:created>
  <dcterms:modified xsi:type="dcterms:W3CDTF">2017-10-05T09:17:36Z</dcterms:modified>
  <cp:category/>
  <cp:version/>
  <cp:contentType/>
  <cp:contentStatus/>
</cp:coreProperties>
</file>