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юхтина\ОПОП\учебные планы 2020\"/>
    </mc:Choice>
  </mc:AlternateContent>
  <bookViews>
    <workbookView xWindow="120" yWindow="15" windowWidth="18960" windowHeight="11325" activeTab="1"/>
  </bookViews>
  <sheets>
    <sheet name="Table 1" sheetId="1" r:id="rId1"/>
    <sheet name="Table 2" sheetId="2" r:id="rId2"/>
    <sheet name="Table 4" sheetId="4" r:id="rId3"/>
  </sheets>
  <calcPr calcId="162913"/>
</workbook>
</file>

<file path=xl/calcChain.xml><?xml version="1.0" encoding="utf-8"?>
<calcChain xmlns="http://schemas.openxmlformats.org/spreadsheetml/2006/main">
  <c r="U46" i="2" l="1"/>
  <c r="U45" i="2"/>
  <c r="U24" i="2" l="1"/>
  <c r="U25" i="2"/>
  <c r="U26" i="2"/>
  <c r="R25" i="2"/>
  <c r="R24" i="2"/>
  <c r="AB77" i="2" l="1"/>
  <c r="AC77" i="2"/>
  <c r="AD77" i="2"/>
  <c r="U106" i="2" s="1"/>
  <c r="AE77" i="2"/>
  <c r="AF77" i="2"/>
  <c r="AA77" i="2"/>
  <c r="AB74" i="2"/>
  <c r="AC74" i="2"/>
  <c r="AD74" i="2"/>
  <c r="AE74" i="2"/>
  <c r="AF74" i="2"/>
  <c r="C107" i="2" s="1"/>
  <c r="AA74" i="2"/>
  <c r="AB75" i="2"/>
  <c r="AA75" i="2" s="1"/>
  <c r="J105" i="2" s="1"/>
  <c r="AC75" i="2"/>
  <c r="AD75" i="2"/>
  <c r="J106" i="2" s="1"/>
  <c r="AE75" i="2"/>
  <c r="AF75" i="2"/>
  <c r="T66" i="2"/>
  <c r="S60" i="2"/>
  <c r="T60" i="2"/>
  <c r="V60" i="2"/>
  <c r="W60" i="2"/>
  <c r="X60" i="2"/>
  <c r="Y60" i="2"/>
  <c r="Z60" i="2"/>
  <c r="AA60" i="2"/>
  <c r="AB60" i="2"/>
  <c r="AC60" i="2"/>
  <c r="AD60" i="2"/>
  <c r="AE60" i="2"/>
  <c r="AF60" i="2"/>
  <c r="S54" i="2"/>
  <c r="T54" i="2"/>
  <c r="V54" i="2"/>
  <c r="W54" i="2"/>
  <c r="X54" i="2"/>
  <c r="Y54" i="2"/>
  <c r="Z54" i="2"/>
  <c r="AA54" i="2"/>
  <c r="AB54" i="2"/>
  <c r="AC54" i="2"/>
  <c r="AD54" i="2"/>
  <c r="AE54" i="2"/>
  <c r="AF54" i="2"/>
  <c r="S49" i="2"/>
  <c r="T49" i="2"/>
  <c r="V49" i="2"/>
  <c r="W49" i="2"/>
  <c r="X49" i="2"/>
  <c r="Y49" i="2"/>
  <c r="Z49" i="2"/>
  <c r="AA49" i="2"/>
  <c r="AB49" i="2"/>
  <c r="AC49" i="2"/>
  <c r="AD49" i="2"/>
  <c r="AE49" i="2"/>
  <c r="AF49" i="2"/>
  <c r="S44" i="2"/>
  <c r="T44" i="2"/>
  <c r="V44" i="2"/>
  <c r="W44" i="2"/>
  <c r="X44" i="2"/>
  <c r="Y44" i="2"/>
  <c r="Z44" i="2"/>
  <c r="AA44" i="2"/>
  <c r="AB44" i="2"/>
  <c r="AC44" i="2"/>
  <c r="AD44" i="2"/>
  <c r="AE44" i="2"/>
  <c r="AF44" i="2"/>
  <c r="S35" i="2"/>
  <c r="T35" i="2"/>
  <c r="V35" i="2"/>
  <c r="W35" i="2"/>
  <c r="X35" i="2"/>
  <c r="Y35" i="2"/>
  <c r="Z35" i="2"/>
  <c r="AA35" i="2"/>
  <c r="AB35" i="2"/>
  <c r="AC35" i="2"/>
  <c r="AD35" i="2"/>
  <c r="AE35" i="2"/>
  <c r="AF35" i="2"/>
  <c r="S32" i="2"/>
  <c r="T32" i="2"/>
  <c r="V32" i="2"/>
  <c r="W32" i="2"/>
  <c r="X32" i="2"/>
  <c r="Y32" i="2"/>
  <c r="Z32" i="2"/>
  <c r="AA32" i="2"/>
  <c r="AB32" i="2"/>
  <c r="AC32" i="2"/>
  <c r="AD32" i="2"/>
  <c r="AE32" i="2"/>
  <c r="AF32" i="2"/>
  <c r="S27" i="2"/>
  <c r="T27" i="2"/>
  <c r="V27" i="2"/>
  <c r="W27" i="2"/>
  <c r="X27" i="2"/>
  <c r="Y27" i="2"/>
  <c r="Z27" i="2"/>
  <c r="AA27" i="2"/>
  <c r="AB27" i="2"/>
  <c r="AC27" i="2"/>
  <c r="AD27" i="2"/>
  <c r="AE27" i="2"/>
  <c r="AF27" i="2"/>
  <c r="R13" i="2"/>
  <c r="R14" i="2"/>
  <c r="R15" i="2"/>
  <c r="R16" i="2"/>
  <c r="R17" i="2"/>
  <c r="R18" i="2"/>
  <c r="R19" i="2"/>
  <c r="R20" i="2"/>
  <c r="R21" i="2"/>
  <c r="R22" i="2"/>
  <c r="R23" i="2"/>
  <c r="R26" i="2"/>
  <c r="R28" i="2"/>
  <c r="R29" i="2"/>
  <c r="R30" i="2"/>
  <c r="R31" i="2"/>
  <c r="R33" i="2"/>
  <c r="R34" i="2"/>
  <c r="R36" i="2"/>
  <c r="R37" i="2"/>
  <c r="R38" i="2"/>
  <c r="R39" i="2"/>
  <c r="R40" i="2"/>
  <c r="R41" i="2"/>
  <c r="R42" i="2"/>
  <c r="R45" i="2"/>
  <c r="R46" i="2"/>
  <c r="R47" i="2"/>
  <c r="R48" i="2"/>
  <c r="R50" i="2"/>
  <c r="R51" i="2"/>
  <c r="R52" i="2"/>
  <c r="R53" i="2"/>
  <c r="R55" i="2"/>
  <c r="R56" i="2"/>
  <c r="R57" i="2"/>
  <c r="R58" i="2"/>
  <c r="R59" i="2"/>
  <c r="R61" i="2"/>
  <c r="R62" i="2"/>
  <c r="R63" i="2"/>
  <c r="R64" i="2"/>
  <c r="R65" i="2"/>
  <c r="R66" i="2"/>
  <c r="R68" i="2"/>
  <c r="X107" i="2" s="1"/>
  <c r="X108" i="2" s="1"/>
  <c r="R12" i="2"/>
  <c r="AD108" i="2"/>
  <c r="C105" i="2" l="1"/>
  <c r="U105" i="2"/>
  <c r="U107" i="2"/>
  <c r="AF43" i="2"/>
  <c r="AD43" i="2"/>
  <c r="AB43" i="2"/>
  <c r="X43" i="2"/>
  <c r="V43" i="2"/>
  <c r="S43" i="2"/>
  <c r="J107" i="2"/>
  <c r="J108" i="2" s="1"/>
  <c r="C106" i="2"/>
  <c r="Z43" i="2"/>
  <c r="C108" i="2"/>
  <c r="AE43" i="2"/>
  <c r="AC43" i="2"/>
  <c r="AA43" i="2"/>
  <c r="Y43" i="2"/>
  <c r="W43" i="2"/>
  <c r="T43" i="2"/>
  <c r="AA76" i="2"/>
  <c r="R54" i="2"/>
  <c r="R49" i="2"/>
  <c r="R44" i="2"/>
  <c r="R60" i="2"/>
  <c r="R35" i="2"/>
  <c r="R32" i="2"/>
  <c r="R27" i="2"/>
  <c r="AB76" i="2"/>
  <c r="AC76" i="2"/>
  <c r="AD76" i="2"/>
  <c r="AE76" i="2"/>
  <c r="AF76" i="2"/>
  <c r="P107" i="2" s="1"/>
  <c r="P108" i="2" s="1"/>
  <c r="U108" i="2" l="1"/>
  <c r="R43" i="2"/>
  <c r="U57" i="2"/>
  <c r="U38" i="2"/>
  <c r="U63" i="2"/>
  <c r="U53" i="2"/>
  <c r="U52" i="2"/>
  <c r="U40" i="2" l="1"/>
  <c r="U41" i="2"/>
  <c r="U42" i="2"/>
  <c r="U47" i="2" l="1"/>
  <c r="U44" i="2" s="1"/>
  <c r="U50" i="2"/>
  <c r="U51" i="2"/>
  <c r="U55" i="2"/>
  <c r="U56" i="2"/>
  <c r="U58" i="2"/>
  <c r="U61" i="2"/>
  <c r="U62" i="2"/>
  <c r="U64" i="2"/>
  <c r="U65" i="2"/>
  <c r="U29" i="2"/>
  <c r="U30" i="2"/>
  <c r="U31" i="2"/>
  <c r="U33" i="2"/>
  <c r="U34" i="2"/>
  <c r="U36" i="2"/>
  <c r="U37" i="2"/>
  <c r="U39" i="2"/>
  <c r="U28" i="2"/>
  <c r="U32" i="2" l="1"/>
  <c r="U49" i="2"/>
  <c r="U35" i="2"/>
  <c r="U54" i="2"/>
  <c r="U27" i="2"/>
  <c r="U60" i="2"/>
  <c r="U12" i="2"/>
  <c r="U43" i="2" l="1"/>
  <c r="S11" i="2"/>
  <c r="S67" i="2" s="1"/>
  <c r="T11" i="2"/>
  <c r="V11" i="2"/>
  <c r="V67" i="2" s="1"/>
  <c r="W11" i="2"/>
  <c r="W67" i="2" s="1"/>
  <c r="X11" i="2"/>
  <c r="X67" i="2" s="1"/>
  <c r="Y11" i="2"/>
  <c r="Y67" i="2" s="1"/>
  <c r="Z11" i="2"/>
  <c r="Z67" i="2" s="1"/>
  <c r="AA11" i="2"/>
  <c r="AA67" i="2" s="1"/>
  <c r="AB11" i="2"/>
  <c r="AC11" i="2"/>
  <c r="AC67" i="2" s="1"/>
  <c r="AD11" i="2"/>
  <c r="AD67" i="2" s="1"/>
  <c r="AE11" i="2"/>
  <c r="AE67" i="2" s="1"/>
  <c r="AF11" i="2"/>
  <c r="AF67" i="2" s="1"/>
  <c r="U13" i="2"/>
  <c r="U14" i="2"/>
  <c r="U15" i="2"/>
  <c r="U16" i="2"/>
  <c r="U17" i="2"/>
  <c r="U18" i="2"/>
  <c r="U19" i="2"/>
  <c r="U20" i="2"/>
  <c r="U21" i="2"/>
  <c r="U22" i="2"/>
  <c r="U23" i="2"/>
  <c r="AB67" i="2" l="1"/>
  <c r="T67" i="2"/>
  <c r="T72" i="2" s="1"/>
  <c r="AE73" i="2"/>
  <c r="AE78" i="2" s="1"/>
  <c r="AC73" i="2"/>
  <c r="AC78" i="2" s="1"/>
  <c r="AA73" i="2"/>
  <c r="AA78" i="2" s="1"/>
  <c r="AF73" i="2"/>
  <c r="AF78" i="2" s="1"/>
  <c r="AD73" i="2"/>
  <c r="AD78" i="2" s="1"/>
  <c r="AB73" i="2"/>
  <c r="AB78" i="2" s="1"/>
  <c r="U11" i="2"/>
  <c r="U67" i="2" s="1"/>
  <c r="R11" i="2"/>
  <c r="R67" i="2" s="1"/>
  <c r="R72" i="2" s="1"/>
  <c r="B105" i="2" l="1"/>
  <c r="B107" i="2"/>
  <c r="AA107" i="2" s="1"/>
  <c r="B106" i="2"/>
  <c r="AA106" i="2" s="1"/>
  <c r="AA105" i="2" l="1"/>
  <c r="B108" i="2"/>
  <c r="AA108" i="2" s="1"/>
</calcChain>
</file>

<file path=xl/sharedStrings.xml><?xml version="1.0" encoding="utf-8"?>
<sst xmlns="http://schemas.openxmlformats.org/spreadsheetml/2006/main" count="937" uniqueCount="258">
  <si>
    <r>
      <rPr>
        <b/>
        <sz val="24"/>
        <rFont val="Times New Roman"/>
        <family val="1"/>
      </rPr>
      <t xml:space="preserve">Учебный план
</t>
    </r>
    <r>
      <rPr>
        <sz val="20"/>
        <rFont val="Times New Roman"/>
        <family val="1"/>
      </rPr>
      <t xml:space="preserve">Бюджетного профессионального образовательного учреждения Удмуртской Республики
</t>
    </r>
    <r>
      <rPr>
        <sz val="20"/>
        <rFont val="Times New Roman"/>
        <family val="1"/>
      </rPr>
      <t xml:space="preserve">«Удмуртский республиканский колледж культуры»
</t>
    </r>
    <r>
      <rPr>
        <sz val="18"/>
        <rFont val="Times New Roman"/>
        <family val="1"/>
      </rPr>
      <t xml:space="preserve">по специальности среднего профессионального образования
</t>
    </r>
    <r>
      <rPr>
        <b/>
        <sz val="18"/>
        <rFont val="Times New Roman"/>
        <family val="1"/>
      </rPr>
      <t xml:space="preserve">43.02.10 «Туризм»
</t>
    </r>
    <r>
      <rPr>
        <sz val="18"/>
        <rFont val="Times New Roman"/>
        <family val="1"/>
      </rPr>
      <t xml:space="preserve">по программе базовой подготовки
</t>
    </r>
    <r>
      <rPr>
        <sz val="14"/>
        <rFont val="Times New Roman"/>
        <family val="1"/>
      </rPr>
      <t xml:space="preserve">Квалификация: </t>
    </r>
    <r>
      <rPr>
        <b/>
        <sz val="14"/>
        <rFont val="Times New Roman"/>
        <family val="1"/>
      </rPr>
      <t xml:space="preserve">Специалист по туризму
</t>
    </r>
    <r>
      <rPr>
        <sz val="14"/>
        <rFont val="Times New Roman"/>
        <family val="1"/>
      </rPr>
      <t xml:space="preserve">Форма обучения – </t>
    </r>
    <r>
      <rPr>
        <b/>
        <sz val="14"/>
        <rFont val="Times New Roman"/>
        <family val="1"/>
      </rPr>
      <t xml:space="preserve">очная
</t>
    </r>
    <r>
      <rPr>
        <sz val="14"/>
        <rFont val="Times New Roman"/>
        <family val="1"/>
      </rPr>
      <t xml:space="preserve">Нормативный срок обучения – </t>
    </r>
    <r>
      <rPr>
        <b/>
        <sz val="14"/>
        <rFont val="Times New Roman"/>
        <family val="1"/>
      </rPr>
      <t xml:space="preserve">2 года 10 месяцев
</t>
    </r>
    <r>
      <rPr>
        <sz val="14"/>
        <rFont val="Times New Roman"/>
        <family val="1"/>
      </rPr>
      <t xml:space="preserve">на базе основного общего образования
</t>
    </r>
    <r>
      <rPr>
        <sz val="14"/>
        <rFont val="Times New Roman"/>
        <family val="1"/>
      </rPr>
      <t xml:space="preserve">Профиль получаемого профессионального образования  </t>
    </r>
    <r>
      <rPr>
        <b/>
        <sz val="14"/>
        <rFont val="Times New Roman"/>
        <family val="1"/>
      </rPr>
      <t>социально-экономический</t>
    </r>
  </si>
  <si>
    <r>
      <rPr>
        <sz val="14"/>
        <rFont val="Arial"/>
        <family val="2"/>
      </rPr>
      <t>График учебного процесса 43.02.10 Туризм</t>
    </r>
  </si>
  <si>
    <r>
      <rPr>
        <sz val="10"/>
        <rFont val="Arial"/>
        <family val="2"/>
      </rPr>
      <t>Курсы</t>
    </r>
  </si>
  <si>
    <r>
      <rPr>
        <sz val="10"/>
        <rFont val="Arial"/>
        <family val="2"/>
      </rPr>
      <t>Сентябрь</t>
    </r>
  </si>
  <si>
    <r>
      <rPr>
        <sz val="10"/>
        <rFont val="Arial"/>
        <family val="2"/>
      </rPr>
      <t>Октябрь</t>
    </r>
  </si>
  <si>
    <r>
      <rPr>
        <sz val="10"/>
        <rFont val="Arial"/>
        <family val="2"/>
      </rPr>
      <t>Ноябрь</t>
    </r>
  </si>
  <si>
    <r>
      <rPr>
        <sz val="10"/>
        <rFont val="Arial"/>
        <family val="2"/>
      </rPr>
      <t>Декабрь</t>
    </r>
  </si>
  <si>
    <r>
      <rPr>
        <sz val="10"/>
        <rFont val="Arial"/>
        <family val="2"/>
      </rPr>
      <t>Январь</t>
    </r>
  </si>
  <si>
    <r>
      <rPr>
        <sz val="10"/>
        <rFont val="Arial"/>
        <family val="2"/>
      </rPr>
      <t>Февраль</t>
    </r>
  </si>
  <si>
    <r>
      <rPr>
        <sz val="10"/>
        <rFont val="Arial"/>
        <family val="2"/>
      </rPr>
      <t>*</t>
    </r>
  </si>
  <si>
    <r>
      <rPr>
        <sz val="10"/>
        <rFont val="Calibri"/>
        <family val="2"/>
      </rPr>
      <t>◦</t>
    </r>
  </si>
  <si>
    <r>
      <rPr>
        <sz val="10"/>
        <rFont val="Arial"/>
        <family val="2"/>
      </rPr>
      <t>::</t>
    </r>
  </si>
  <si>
    <r>
      <rPr>
        <sz val="10"/>
        <rFont val="Calibri"/>
        <family val="2"/>
      </rPr>
      <t>*</t>
    </r>
  </si>
  <si>
    <r>
      <rPr>
        <sz val="10"/>
        <rFont val="Arial"/>
        <family val="2"/>
      </rPr>
      <t>Март</t>
    </r>
  </si>
  <si>
    <r>
      <rPr>
        <sz val="10"/>
        <rFont val="Arial"/>
        <family val="2"/>
      </rPr>
      <t>Апрель</t>
    </r>
  </si>
  <si>
    <r>
      <rPr>
        <sz val="10"/>
        <rFont val="Arial"/>
        <family val="2"/>
      </rPr>
      <t>Май</t>
    </r>
  </si>
  <si>
    <r>
      <rPr>
        <sz val="10"/>
        <rFont val="Arial"/>
        <family val="2"/>
      </rPr>
      <t>Июнь</t>
    </r>
  </si>
  <si>
    <r>
      <rPr>
        <sz val="10"/>
        <rFont val="Arial"/>
        <family val="2"/>
      </rPr>
      <t>Июль</t>
    </r>
  </si>
  <si>
    <r>
      <rPr>
        <sz val="10"/>
        <rFont val="Arial"/>
        <family val="2"/>
      </rPr>
      <t>Август</t>
    </r>
  </si>
  <si>
    <r>
      <rPr>
        <sz val="10"/>
        <rFont val="Arial"/>
        <family val="2"/>
      </rPr>
      <t>х</t>
    </r>
  </si>
  <si>
    <r>
      <rPr>
        <sz val="10"/>
        <rFont val="Arial"/>
        <family val="2"/>
      </rPr>
      <t>III</t>
    </r>
  </si>
  <si>
    <r>
      <rPr>
        <sz val="14"/>
        <rFont val="Arial"/>
        <family val="2"/>
      </rPr>
      <t>Сводные данные по бюджету времени</t>
    </r>
  </si>
  <si>
    <r>
      <rPr>
        <sz val="9"/>
        <rFont val="Arial"/>
        <family val="2"/>
      </rPr>
      <t>Курсы</t>
    </r>
  </si>
  <si>
    <r>
      <rPr>
        <sz val="9"/>
        <rFont val="Arial"/>
        <family val="2"/>
      </rPr>
      <t xml:space="preserve">Теоретическое
</t>
    </r>
    <r>
      <rPr>
        <sz val="9"/>
        <rFont val="Arial"/>
        <family val="2"/>
      </rPr>
      <t>обучение</t>
    </r>
  </si>
  <si>
    <r>
      <rPr>
        <sz val="9"/>
        <rFont val="Arial"/>
        <family val="2"/>
      </rPr>
      <t>Промежуточная аттестация, нед.</t>
    </r>
  </si>
  <si>
    <r>
      <rPr>
        <sz val="9"/>
        <rFont val="Arial"/>
        <family val="2"/>
      </rPr>
      <t>Учебная практика</t>
    </r>
  </si>
  <si>
    <r>
      <rPr>
        <sz val="9"/>
        <rFont val="Arial"/>
        <family val="2"/>
      </rPr>
      <t>Производственная практика</t>
    </r>
  </si>
  <si>
    <r>
      <rPr>
        <sz val="9"/>
        <rFont val="Arial"/>
        <family val="2"/>
      </rPr>
      <t>Итоговая гос. аттестация, нед.</t>
    </r>
  </si>
  <si>
    <r>
      <rPr>
        <sz val="9"/>
        <rFont val="Arial"/>
        <family val="2"/>
      </rPr>
      <t>Каникулы, нед.</t>
    </r>
  </si>
  <si>
    <r>
      <rPr>
        <sz val="9"/>
        <rFont val="Arial"/>
        <family val="2"/>
      </rPr>
      <t>Всего, нед.</t>
    </r>
  </si>
  <si>
    <r>
      <rPr>
        <sz val="9"/>
        <rFont val="Arial"/>
        <family val="2"/>
      </rPr>
      <t xml:space="preserve">По профилю
</t>
    </r>
    <r>
      <rPr>
        <sz val="9"/>
        <rFont val="Arial"/>
        <family val="2"/>
      </rPr>
      <t>специальности</t>
    </r>
  </si>
  <si>
    <r>
      <rPr>
        <sz val="9"/>
        <rFont val="Arial"/>
        <family val="2"/>
      </rPr>
      <t>Преддипломная</t>
    </r>
  </si>
  <si>
    <r>
      <rPr>
        <sz val="9"/>
        <rFont val="Arial"/>
        <family val="2"/>
      </rPr>
      <t>недель</t>
    </r>
  </si>
  <si>
    <r>
      <rPr>
        <sz val="9"/>
        <rFont val="Arial"/>
        <family val="2"/>
      </rPr>
      <t>часов</t>
    </r>
  </si>
  <si>
    <r>
      <rPr>
        <sz val="8"/>
        <rFont val="Arial"/>
        <family val="2"/>
      </rPr>
      <t>Итого</t>
    </r>
  </si>
  <si>
    <r>
      <rPr>
        <b/>
        <sz val="10"/>
        <rFont val="Arial"/>
        <family val="2"/>
      </rPr>
      <t>О б о з н а ч е н и я :</t>
    </r>
  </si>
  <si>
    <r>
      <rPr>
        <sz val="9"/>
        <rFont val="Arial"/>
        <family val="2"/>
      </rPr>
      <t>Производственная практика (преддипломная)</t>
    </r>
  </si>
  <si>
    <r>
      <rPr>
        <sz val="10"/>
        <rFont val="Arial"/>
        <family val="2"/>
      </rPr>
      <t>x</t>
    </r>
  </si>
  <si>
    <r>
      <rPr>
        <sz val="9"/>
        <rFont val="Arial"/>
        <family val="2"/>
      </rPr>
      <t>Теоретическое обучение</t>
    </r>
  </si>
  <si>
    <r>
      <rPr>
        <sz val="9"/>
        <rFont val="Arial"/>
        <family val="2"/>
      </rPr>
      <t>Промежуточная аттестация</t>
    </r>
  </si>
  <si>
    <r>
      <rPr>
        <sz val="9"/>
        <rFont val="Arial"/>
        <family val="2"/>
      </rPr>
      <t>Государственная (итоговая) аттестация</t>
    </r>
  </si>
  <si>
    <r>
      <rPr>
        <sz val="9"/>
        <rFont val="Arial"/>
        <family val="2"/>
      </rPr>
      <t>III</t>
    </r>
  </si>
  <si>
    <r>
      <rPr>
        <sz val="9"/>
        <rFont val="Arial"/>
        <family val="2"/>
      </rPr>
      <t>Производственная практика (по профилю специальности)</t>
    </r>
  </si>
  <si>
    <r>
      <rPr>
        <sz val="9"/>
        <rFont val="Arial"/>
        <family val="2"/>
      </rPr>
      <t>Каникулярное время</t>
    </r>
  </si>
  <si>
    <r>
      <rPr>
        <sz val="18"/>
        <rFont val="Times New Roman"/>
        <family val="1"/>
      </rPr>
      <t xml:space="preserve">Перечень кабинетов, лабораторий, мастерских для подготовки по специальности
</t>
    </r>
    <r>
      <rPr>
        <b/>
        <sz val="18"/>
        <rFont val="Times New Roman"/>
        <family val="1"/>
      </rPr>
      <t xml:space="preserve">43.02.10 </t>
    </r>
    <r>
      <rPr>
        <b/>
        <i/>
        <sz val="18"/>
        <rFont val="Times New Roman"/>
        <family val="1"/>
      </rPr>
      <t>Туризм</t>
    </r>
  </si>
  <si>
    <r>
      <rPr>
        <b/>
        <i/>
        <sz val="16"/>
        <rFont val="Times New Roman"/>
        <family val="1"/>
      </rPr>
      <t>№ п/п</t>
    </r>
  </si>
  <si>
    <r>
      <rPr>
        <b/>
        <i/>
        <sz val="16"/>
        <rFont val="Times New Roman"/>
        <family val="1"/>
      </rPr>
      <t>Наименование</t>
    </r>
  </si>
  <si>
    <r>
      <rPr>
        <sz val="16"/>
        <rFont val="Times New Roman"/>
        <family val="1"/>
      </rPr>
      <t>Социально-экономических дисциплин</t>
    </r>
  </si>
  <si>
    <r>
      <rPr>
        <sz val="16"/>
        <rFont val="Times New Roman"/>
        <family val="1"/>
      </rPr>
      <t>Иностранного языка</t>
    </r>
  </si>
  <si>
    <r>
      <rPr>
        <sz val="16"/>
        <rFont val="Times New Roman"/>
        <family val="1"/>
      </rPr>
      <t>Безопасности жизнедеятельности</t>
    </r>
  </si>
  <si>
    <r>
      <rPr>
        <sz val="16"/>
        <rFont val="Times New Roman"/>
        <family val="1"/>
      </rPr>
      <t>Истории мировой культуры и искусств</t>
    </r>
  </si>
  <si>
    <r>
      <rPr>
        <sz val="16"/>
        <rFont val="Times New Roman"/>
        <family val="1"/>
      </rPr>
      <t>Литературы, русского языка и культуры речи</t>
    </r>
  </si>
  <si>
    <r>
      <rPr>
        <sz val="16"/>
        <rFont val="Times New Roman"/>
        <family val="1"/>
      </rPr>
      <t>Психологии и педагогики</t>
    </r>
  </si>
  <si>
    <r>
      <rPr>
        <sz val="16"/>
        <rFont val="Times New Roman"/>
        <family val="1"/>
      </rPr>
      <t xml:space="preserve">Народной художественной культуры. Народного художественного творчества.
</t>
    </r>
    <r>
      <rPr>
        <sz val="16"/>
        <rFont val="Times New Roman"/>
        <family val="1"/>
      </rPr>
      <t>Социально-культурной деятельности</t>
    </r>
  </si>
  <si>
    <r>
      <rPr>
        <sz val="16"/>
        <rFont val="Times New Roman"/>
        <family val="1"/>
      </rPr>
      <t>Менеджмента и маркетинга в туризме</t>
    </r>
  </si>
  <si>
    <r>
      <rPr>
        <sz val="16"/>
        <rFont val="Times New Roman"/>
        <family val="1"/>
      </rPr>
      <t>Театрального творчества</t>
    </r>
  </si>
  <si>
    <r>
      <rPr>
        <sz val="16"/>
        <rFont val="Times New Roman"/>
        <family val="1"/>
      </rPr>
      <t>Научно-методический кабинет</t>
    </r>
  </si>
  <si>
    <r>
      <rPr>
        <sz val="16"/>
        <rFont val="Times New Roman"/>
        <family val="1"/>
      </rPr>
      <t xml:space="preserve">Учебная лаборатория информатики и вычислительной техники с выходом в сеть
</t>
    </r>
    <r>
      <rPr>
        <sz val="16"/>
        <rFont val="Times New Roman"/>
        <family val="1"/>
      </rPr>
      <t>Интернет</t>
    </r>
  </si>
  <si>
    <r>
      <rPr>
        <sz val="16"/>
        <rFont val="Times New Roman"/>
        <family val="1"/>
      </rPr>
      <t>Библиотека</t>
    </r>
  </si>
  <si>
    <r>
      <rPr>
        <sz val="16"/>
        <rFont val="Times New Roman"/>
        <family val="1"/>
      </rPr>
      <t>Спортивный зал</t>
    </r>
  </si>
  <si>
    <r>
      <rPr>
        <sz val="16"/>
        <rFont val="Times New Roman"/>
        <family val="1"/>
      </rPr>
      <t>Стадион</t>
    </r>
  </si>
  <si>
    <r>
      <rPr>
        <sz val="16"/>
        <rFont val="Times New Roman"/>
        <family val="1"/>
      </rPr>
      <t>Концертный зал</t>
    </r>
  </si>
  <si>
    <r>
      <rPr>
        <sz val="14"/>
        <rFont val="Times New Roman"/>
        <family val="1"/>
      </rPr>
      <t xml:space="preserve">7.   Учебным   планом   предусмотрены   виды    учебных   занятий:    лекции, лабораторные     и     практические     занятия     по     дисциплинам     и     МДК профессиональных   модулей:   ПМ.01   Предоставление   турагентских   услуг, ПМ.02    Предоставление   услуг   по    сопровождению   туристов,   ПМ.   03. Предоставление         туроператорских         услуг,         ПМ.04         Управление функциональным подразделением организации. Занятия  проводятся в форме групповых  и  мелкогрупповых  занятий.  Групповые  занятия  –  не  более  25 человек, мелкогрупповые занятия – не более 8 человек.
</t>
    </r>
    <r>
      <rPr>
        <sz val="14"/>
        <rFont val="Times New Roman"/>
        <family val="1"/>
      </rPr>
      <t xml:space="preserve">8. При формировании учебного плана учтены следующие нормы нагрузки:
</t>
    </r>
    <r>
      <rPr>
        <sz val="14"/>
        <rFont val="Times New Roman"/>
        <family val="1"/>
      </rPr>
      <t xml:space="preserve">-    максимальный    объем    учебной    нагрузки    обучающихся    составляет 54 академических    часа    в    неделю,    включая    все    виды    аудиторной    и внеаудиторной учебной работы;
</t>
    </r>
    <r>
      <rPr>
        <sz val="14"/>
        <rFont val="Times New Roman"/>
        <family val="1"/>
      </rPr>
      <t xml:space="preserve">-    максимальный    объем    обязательной    аудиторной    учебной    нагрузки обучающихся при очной форме обучения составляет 36 академических часов в неделю.
</t>
    </r>
    <r>
      <rPr>
        <sz val="14"/>
        <rFont val="Times New Roman"/>
        <family val="1"/>
      </rPr>
      <t xml:space="preserve">9.   При   формировании   учебного   плана   объем   времени,   отведенного   на реализацию  ППССЗ,  распределен  с  учетом   обязательной  (инвариантной)  и вариативной частей.
</t>
    </r>
    <r>
      <rPr>
        <sz val="14"/>
        <rFont val="Times New Roman"/>
        <family val="1"/>
      </rPr>
      <t xml:space="preserve">10.  Учебный  план  реализации  обязательной  части  ППССЗ  специальности предусматривает изучение следующих учебных циклов:
</t>
    </r>
    <r>
      <rPr>
        <sz val="14"/>
        <rFont val="Times New Roman"/>
        <family val="1"/>
      </rPr>
      <t xml:space="preserve">-   Общий   гуманитарный   и   социально-экономический   цикл   состоит   из дисциплин, среди которых обязательными   являются: «Основы философии» (48   часов),   «История»   (48   часов),   «Иностранный   язык»   (106   часов),
</t>
    </r>
    <r>
      <rPr>
        <sz val="14"/>
        <rFont val="Times New Roman"/>
        <family val="1"/>
      </rPr>
      <t xml:space="preserve">«Физическая  культура»  (106  часов).  Дисциплина  «Физическая  культура» предусматривает еженедельно 2 часа обязательных аудиторных занятий и 2 часа    самостоятельной    учебной    нагрузки    (за    счет    различных    форм внеаудиторных занятий в спортивных клубах, секциях);
</t>
    </r>
    <r>
      <rPr>
        <sz val="14"/>
        <rFont val="Times New Roman"/>
        <family val="1"/>
      </rPr>
      <t xml:space="preserve">- Математический и общий естественнонаучный цикл состоит из дисциплин;
</t>
    </r>
    <r>
      <rPr>
        <sz val="14"/>
        <rFont val="Times New Roman"/>
        <family val="1"/>
      </rPr>
      <t xml:space="preserve">- Профессиональный цикл состоит из общепрофессиональных дисциплин (в соответствии  с  ФГОС  объем  часов  на  изучение  дисциплины  «Безопасность жизнедеятельности»  составляет  68  часов)  и  профессиональных  модулей  в соответствии     с     видами     деятельности.     В     состав     модулей     входят междисциплинарные курсы.
</t>
    </r>
    <r>
      <rPr>
        <sz val="14"/>
        <rFont val="Times New Roman"/>
        <family val="1"/>
      </rPr>
      <t xml:space="preserve">Обязательная  часть  ППССЗ  по  циклам  составляет  70  %  от  общего  объема времени, отведенного на их освоение.
</t>
    </r>
    <r>
      <rPr>
        <sz val="14"/>
        <rFont val="Times New Roman"/>
        <family val="1"/>
      </rPr>
      <t>11.   По   дисциплине   «Безопасность   жизнедеятельности»   часть   учебного времени (48 часов), отведенного на изучение основ военной службы,  может использоваться на освоение основ медицинских знаний.</t>
    </r>
  </si>
  <si>
    <r>
      <rPr>
        <sz val="14"/>
        <rFont val="Times New Roman"/>
        <family val="1"/>
      </rPr>
      <t xml:space="preserve">В период обучения с юношами проводятся учебные сборы в течение 5 дней (40   часов)   на   последних   2-х   курсах   (письмо   Минобразования   РФ   от 04.05.2001   №   457/13-13   «О   подготовке   проведения   учебных   сборов   в образовательных учреждениях, реализующих программу среднего (полного) общего образования по курсу ОБЖ»).
</t>
    </r>
    <r>
      <rPr>
        <sz val="14"/>
        <rFont val="Times New Roman"/>
        <family val="1"/>
      </rPr>
      <t xml:space="preserve">12. Объем времени вариативной части - 30 % направлен:
</t>
    </r>
    <r>
      <rPr>
        <sz val="14"/>
        <rFont val="Times New Roman"/>
        <family val="1"/>
      </rPr>
      <t xml:space="preserve">-   на   расширение   и   углубление   подготовки,   определенной   содержанием обязательной  части;  на  получение  дополнительных  компетенций,  умений  и знаний, необходимых для обеспечения конкурентоспособности выпускника в соответствии   с   запросами   регионального   рынка   труда   и   спецификой специальности. Учебный план предусматривает увеличение объема времени на  изучение  дисциплин  и  междисциплинарных  курсов  профессиональных модулей: «Основы социологии и политологии» (32 ч.), «Удмуртский язык и литература»  (32   ч.),  «Эффективное  поведение  на  рынке  труда»  (48   ч.),
</t>
    </r>
    <r>
      <rPr>
        <sz val="14"/>
        <rFont val="Times New Roman"/>
        <family val="1"/>
      </rPr>
      <t xml:space="preserve">«История  Удмуртии»  (32  ч.),  «География  туризма»  (27  ч.),  «Организация внутреннего   туризма»   (70   ч.),   «Основы   сценической   речи   и   актерского мастерства»   (56   ч.),   «Индустрия   гостеприимства»   (36   ч.),   «Технология проектирования  турпродукта»  (54  ч.),  «Основы  сценарного  мастерства  и режиссуры  театрализованных  представлений»  (56  ч.),  «Стандартизация  и сертификация   туристских   услуг»   (32   ч.),   «Технология   и   организация туроператорской деятельности» (24 ч.), «Экономика отрасли» (7 ч.), «Основы исследовательской  деятельности»  (34  ч.),  «Документационное  обеспечение управления» (7 ч.), «Правовое регулирование туристской деятельности» (7ч.),
</t>
    </r>
    <r>
      <rPr>
        <sz val="14"/>
        <rFont val="Times New Roman"/>
        <family val="1"/>
      </rPr>
      <t xml:space="preserve">«Сервисная   деятельность»   (7   ч.),   «Технология   продаж   и   продвижение турпродукта»  (5  ч.),  «Менеджмент  туризма»  (6  ч.),  «Маркетинг  туризма» (4ч.).
</t>
    </r>
    <r>
      <rPr>
        <sz val="14"/>
        <rFont val="Times New Roman"/>
        <family val="1"/>
      </rPr>
      <t xml:space="preserve">13.  В  соответствии    с  ФГОС  предусматривается    ежегодное  обновление ППССЗ  в  части  состава  и  содержания  программ  учебных  дисциплин  и профессиональных    модулей,    программ    практик    с    учетом    запросов работодателей,  особенностей  развития   региона,  в  рамках   установленных ФГОС.
</t>
    </r>
    <r>
      <rPr>
        <sz val="14"/>
        <rFont val="Times New Roman"/>
        <family val="1"/>
      </rPr>
      <t xml:space="preserve">14. Учебным планом предусмотрено выполнение курсовой работы  в рамках реализации   ПМ.03.   Предоставление   туроператорских   услуг,   МДК.03.01 Технология  и  организация  туроператорской  деятельности  (4  семестр).  Для руководства  каждой  из  курсовых  работ  отводится  по  10  часов  на  одного студента, из часов, предусмотренных на консультации.
</t>
    </r>
    <r>
      <rPr>
        <sz val="14"/>
        <rFont val="Times New Roman"/>
        <family val="1"/>
      </rPr>
      <t xml:space="preserve">15.  Консультации  для  обучающихся  очной  формы  получения  образования предусмотрены   из   расчета   4   часа   на   одного   обучающегося   на   каждый учебный год, в том числе в период реализации образовательной программы
</t>
    </r>
    <r>
      <rPr>
        <sz val="14"/>
        <rFont val="Times New Roman"/>
        <family val="1"/>
      </rPr>
      <t>среднего  общего  образования  для  лиц,  обучающихся    на  базе  основного</t>
    </r>
  </si>
  <si>
    <r>
      <rPr>
        <sz val="14"/>
        <rFont val="Times New Roman"/>
        <family val="1"/>
      </rPr>
      <t xml:space="preserve">общего     образования.     Формы     проведения     консультаций:     групповые, индивидуальные; письменные, устные.
</t>
    </r>
    <r>
      <rPr>
        <sz val="14"/>
        <rFont val="Times New Roman"/>
        <family val="1"/>
      </rPr>
      <t xml:space="preserve">16.  При  освоении  обучающимися  профессиональных  модулей  проводятся учебная практика и производственная практика (по профилю специальности), концентрированная:
</t>
    </r>
    <r>
      <rPr>
        <sz val="14"/>
        <rFont val="Times New Roman"/>
        <family val="1"/>
      </rPr>
      <t xml:space="preserve">- Учебная практика – 3 нед. – 2 курс, 3 семестр;
</t>
    </r>
    <r>
      <rPr>
        <sz val="14"/>
        <rFont val="Times New Roman"/>
        <family val="1"/>
      </rPr>
      <t xml:space="preserve">- Производственная практика (по профилю специальности) – 8 нед. – 2 курс, 4 семестр; 3 нед. – 3 курс, 5 семестр; 2 нед. – 3 курс, 6 семестр.
</t>
    </r>
    <r>
      <rPr>
        <sz val="14"/>
        <rFont val="Times New Roman"/>
        <family val="1"/>
      </rPr>
      <t xml:space="preserve">- Производственная практика (преддипломная) – 4 нед. – 3 курс, 6 семестр. Аттестация  по  итогам  производственной  практики  проводится  с   учетом результатов, подтвержденных документами организаций – баз практики.
</t>
    </r>
    <r>
      <rPr>
        <sz val="14"/>
        <rFont val="Times New Roman"/>
        <family val="1"/>
      </rPr>
      <t xml:space="preserve">17. Формы текущего контроля знаний: устный опрос, проверка выполнения письменных     домашних     заданий,     проведение     практических     работ, контрольные  уроки,  защита  творческих  проектов,  тестирование,  контроль самостоятельных работ в письменной или устной форме.
</t>
    </r>
    <r>
      <rPr>
        <sz val="14"/>
        <rFont val="Times New Roman"/>
        <family val="1"/>
      </rPr>
      <t xml:space="preserve">18.   Основные   формы   промежуточной   аттестации   –   экзамен   и   зачет. Промежуточную  аттестацию  в  форме  экзамена  следует  проводить  в  день, освобожденный от других форм учебной нагрузки.
</t>
    </r>
    <r>
      <rPr>
        <sz val="14"/>
        <rFont val="Times New Roman"/>
        <family val="1"/>
      </rPr>
      <t xml:space="preserve">Промежуточную аттестацию в форме зачета следует проводить за счет часов, отведенных на освоение соответствующего модуля или дисциплины.
</t>
    </r>
    <r>
      <rPr>
        <sz val="14"/>
        <rFont val="Times New Roman"/>
        <family val="1"/>
      </rPr>
      <t xml:space="preserve">Промежуточная аттестация может быть проведена по результатам текущего контроля (зачет или экзамен автоматом).
</t>
    </r>
    <r>
      <rPr>
        <sz val="14"/>
        <rFont val="Times New Roman"/>
        <family val="1"/>
      </rPr>
      <t xml:space="preserve">Количество  экзаменов  в  каждом  учебном  году  в  процессе  промежуточной аттестации   студентов   не   должно   превышать   8,   а   количество   зачетов  и дифференцированных зачетов – 10.
</t>
    </r>
    <r>
      <rPr>
        <sz val="14"/>
        <rFont val="Times New Roman"/>
        <family val="1"/>
      </rPr>
      <t xml:space="preserve">19. Все дисциплины, профессиональные модули, междисциплинарные курсы и темы междисциплинарных курсов имеют промежуточную аттестацию.
</t>
    </r>
    <r>
      <rPr>
        <sz val="14"/>
        <rFont val="Times New Roman"/>
        <family val="1"/>
      </rPr>
      <t xml:space="preserve">20. В ходе освоения и по завершению дисциплин циклов ППССЗ проводятся экзамены,    зачеты,    контрольные    работы.    По    завершению    освоения междисциплинарных    курсов    проводятся    комплексные    экзамены.    По завершению        освоения        профессиональных        модулей        проводятся квалификационные   экзамены,   направленные   на   определение   готовности выпускника  к  определенному  виду  деятельности,  посредством  оценки  их профессиональных    компетенций,    сформированных     в    ходе    освоения междисциплинарных курсов, учебной и производственной практики.
</t>
    </r>
    <r>
      <rPr>
        <sz val="14"/>
        <rFont val="Times New Roman"/>
        <family val="1"/>
      </rPr>
      <t xml:space="preserve">21. Государственная (итоговая) аттестация по базовой подготовке включает:
</t>
    </r>
    <r>
      <rPr>
        <sz val="14"/>
        <rFont val="Times New Roman"/>
        <family val="1"/>
      </rPr>
      <t>-  подготовку  и  защиту  выпускной  квалификационной  работы  (дипломная работа).   Обязательное   требование   –   соответствие   тематики   выпускной</t>
    </r>
  </si>
  <si>
    <r>
      <rPr>
        <sz val="14"/>
        <rFont val="Times New Roman"/>
        <family val="1"/>
      </rPr>
      <t xml:space="preserve">квалификационной      работы      содержанию      одного      или      нескольких профессиональных  модулей  (на  руководство  -  15  часов,  на  рецензирование отводится 3 часа из часов, предусмотренных на консультации).
</t>
    </r>
    <r>
      <rPr>
        <sz val="14"/>
        <rFont val="Times New Roman"/>
        <family val="1"/>
      </rPr>
      <t xml:space="preserve">22. Объем времени, отведенный  на государственную (итоговую) аттестацию составляет 6 недель:
</t>
    </r>
    <r>
      <rPr>
        <sz val="14"/>
        <rFont val="Times New Roman"/>
        <family val="1"/>
      </rPr>
      <t xml:space="preserve">- подготовка выпускной квалификационной работы - 4 нед.;
</t>
    </r>
    <r>
      <rPr>
        <sz val="14"/>
        <rFont val="Times New Roman"/>
        <family val="1"/>
      </rPr>
      <t xml:space="preserve">- защита выпускной квалификационной работы - 2 нед.
</t>
    </r>
    <r>
      <rPr>
        <sz val="14"/>
        <rFont val="Times New Roman"/>
        <family val="1"/>
      </rPr>
      <t xml:space="preserve">23.    Необходимым    условием    допуска    к    государственной    (итоговой) аттестации  является  представление  документов,  подтверждающих  освоение обучающимися   компетенций   при   изучении   теоретического   материала   и прохождения практики по каждому из основных видов деятельности. В том числе выпускником могут быть предоставлены отчеты о ранее достигнутых результатах,     дополнительные     сертификаты,     свидетельства     (дипломы) олимпиад, конкурсов, творческие работы по специальности, характеристики
</t>
    </r>
    <r>
      <rPr>
        <sz val="14"/>
        <rFont val="Times New Roman"/>
        <family val="1"/>
      </rPr>
      <t>с мест прохождения преддипломной практики.</t>
    </r>
  </si>
  <si>
    <r>
      <rPr>
        <b/>
        <sz val="14"/>
        <rFont val="Times New Roman"/>
        <family val="1"/>
      </rPr>
      <t xml:space="preserve">Пояснительная записка
</t>
    </r>
    <r>
      <rPr>
        <sz val="14"/>
        <rFont val="Times New Roman"/>
        <family val="1"/>
      </rPr>
      <t xml:space="preserve">Настоящий  учебный  план  разработан  на  основе  Федерального  государственного образовательного  стандарта  по  специальности  среднего  профессионального образования    (далее    –    СПО),    утвержденного    приказом    Министерства образования   и   науки   Российской   Федерации   от   7   мая   2014   г.   N   474 (Зарегистрировано в Минюсте России 19.06.2014 N 32806) 43.02.10 Туризм.
</t>
    </r>
    <r>
      <rPr>
        <sz val="14"/>
        <rFont val="Times New Roman"/>
        <family val="1"/>
      </rPr>
      <t xml:space="preserve">1.  В  соответствии  с  Федеральным  законом  «Об  образовании  в  Российской Федерации»     учебный     план     разработан     на     основе     Федерального государственного  образовательного  стандарта  среднего  профессионального образования (далее – ФГОС СПО), базисного учебного плана (далее – БУП), а   также   примерных   программ  учебных  дисциплин   и  профессиональных модулей,  входящих  в  состав  программы  подготовки  специалистов  среднего звена   (далее   –   ППССЗ)   по   специальности   среднего   профессионального образования  43.02.10 Туризм.
</t>
    </r>
    <r>
      <rPr>
        <sz val="14"/>
        <rFont val="Times New Roman"/>
        <family val="1"/>
      </rPr>
      <t xml:space="preserve">2. Учебный план специальности регламентирует порядок реализации ППССЗ по специальности среднего профессионального образования:
</t>
    </r>
    <r>
      <rPr>
        <sz val="14"/>
        <rFont val="Times New Roman"/>
        <family val="1"/>
      </rPr>
      <t xml:space="preserve">- уровень подготовки – базовый;
</t>
    </r>
    <r>
      <rPr>
        <sz val="14"/>
        <rFont val="Times New Roman"/>
        <family val="1"/>
      </rPr>
      <t xml:space="preserve">- квалификация – Специалист по туризму;
</t>
    </r>
    <r>
      <rPr>
        <sz val="14"/>
        <rFont val="Times New Roman"/>
        <family val="1"/>
      </rPr>
      <t xml:space="preserve">- форма обучения – очная;
</t>
    </r>
    <r>
      <rPr>
        <sz val="14"/>
        <rFont val="Times New Roman"/>
        <family val="1"/>
      </rPr>
      <t xml:space="preserve">- нормативный срок освоения ППССЗ на базе основного общего образования
</t>
    </r>
    <r>
      <rPr>
        <sz val="14"/>
        <rFont val="Times New Roman"/>
        <family val="1"/>
      </rPr>
      <t xml:space="preserve">– 2 года 10 месяцев.
</t>
    </r>
    <r>
      <rPr>
        <sz val="14"/>
        <rFont val="Times New Roman"/>
        <family val="1"/>
      </rPr>
      <t xml:space="preserve">3.  Нормативный  срок  освоения   ППССЗ  базовой  подготовки  при  очной форме получения образования составляет 147 недель, в том числе:
</t>
    </r>
    <r>
      <rPr>
        <sz val="14"/>
        <rFont val="Times New Roman"/>
        <family val="1"/>
      </rPr>
      <t xml:space="preserve">- федеральный компонент среднего (полного) общего образования – 39 нед.;
</t>
    </r>
    <r>
      <rPr>
        <sz val="14"/>
        <rFont val="Times New Roman"/>
        <family val="1"/>
      </rPr>
      <t xml:space="preserve">- обучение по учебным циклам – 53 нед.;
</t>
    </r>
    <r>
      <rPr>
        <sz val="14"/>
        <rFont val="Times New Roman"/>
        <family val="1"/>
      </rPr>
      <t xml:space="preserve">- учебная практика – 3 нед.;
</t>
    </r>
    <r>
      <rPr>
        <sz val="14"/>
        <rFont val="Times New Roman"/>
        <family val="1"/>
      </rPr>
      <t xml:space="preserve">- производственная практика (по профилю специальности) – 13 нед.;
</t>
    </r>
    <r>
      <rPr>
        <sz val="14"/>
        <rFont val="Times New Roman"/>
        <family val="1"/>
      </rPr>
      <t xml:space="preserve">- производственная практика (преддипломная) – 4 нед.;
</t>
    </r>
    <r>
      <rPr>
        <sz val="14"/>
        <rFont val="Times New Roman"/>
        <family val="1"/>
      </rPr>
      <t xml:space="preserve">- промежуточная аттестация – 5 нед.;
</t>
    </r>
    <r>
      <rPr>
        <sz val="14"/>
        <rFont val="Times New Roman"/>
        <family val="1"/>
      </rPr>
      <t xml:space="preserve">- государственная (итоговая) аттестация – 6 нед.;
</t>
    </r>
    <r>
      <rPr>
        <sz val="14"/>
        <rFont val="Times New Roman"/>
        <family val="1"/>
      </rPr>
      <t xml:space="preserve">- каникулярное время – 24 нед.
</t>
    </r>
    <r>
      <rPr>
        <sz val="14"/>
        <rFont val="Times New Roman"/>
        <family val="1"/>
      </rPr>
      <t xml:space="preserve">4.  Учебный  год  на  всех  курсах  начинается  1  сентября  и  заканчивается  не позднее 5 июля.
</t>
    </r>
    <r>
      <rPr>
        <sz val="14"/>
        <rFont val="Times New Roman"/>
        <family val="1"/>
      </rPr>
      <t xml:space="preserve">5. Продолжительность учебной недели – шестидневная.
</t>
    </r>
    <r>
      <rPr>
        <sz val="14"/>
        <rFont val="Times New Roman"/>
        <family val="1"/>
      </rPr>
      <t>6.   Продолжительность   академического   часа   –   45   минут,   предусмотрена группировка парами.</t>
    </r>
  </si>
  <si>
    <t>1 курс</t>
  </si>
  <si>
    <t>2 курс</t>
  </si>
  <si>
    <t>3 курс</t>
  </si>
  <si>
    <t>Индивидуальный проект</t>
  </si>
  <si>
    <t xml:space="preserve">Русский язык </t>
  </si>
  <si>
    <t>Литература</t>
  </si>
  <si>
    <t>Индекс</t>
  </si>
  <si>
    <t>Наименование дисциплин</t>
  </si>
  <si>
    <t>Консультации</t>
  </si>
  <si>
    <t>ОУД.00</t>
  </si>
  <si>
    <t>Общеобразовательный учебный цикл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</si>
  <si>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</si>
  <si>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</si>
  <si>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</si>
  <si>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</si>
  <si>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Информатика</t>
  </si>
  <si>
    <t>Обществознание</t>
  </si>
  <si>
    <t>Экономика</t>
  </si>
  <si>
    <t>Право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</si>
  <si>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</si>
  <si>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</si>
  <si>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</si>
  <si>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</si>
  <si>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</si>
  <si>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</si>
  <si>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</si>
  <si>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</si>
  <si>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</si>
  <si>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География туризма</t>
  </si>
  <si>
    <t>П.00</t>
  </si>
  <si>
    <t>Профессиональный цикл</t>
  </si>
  <si>
    <t>ОП.00</t>
  </si>
  <si>
    <t>Психология делового общения</t>
  </si>
  <si>
    <t>Организация туристской индустрии</t>
  </si>
  <si>
    <t>Безопасность жизнедеятельности</t>
  </si>
  <si>
    <t>ПМ.01</t>
  </si>
  <si>
    <t>Предоставление турагентских услуг</t>
  </si>
  <si>
    <t>МДК.01.01</t>
  </si>
  <si>
    <t>МДК.01.02</t>
  </si>
  <si>
    <t>Технология и организация турагентской деятельности</t>
  </si>
  <si>
    <t>Учебная практика</t>
  </si>
  <si>
    <t>ПМ.02</t>
  </si>
  <si>
    <t>МДК.02.01</t>
  </si>
  <si>
    <t>МДК.02.02</t>
  </si>
  <si>
    <t>Организация досуга туристов</t>
  </si>
  <si>
    <t>ПМ.03</t>
  </si>
  <si>
    <t>Предоставление туроператорских услуг</t>
  </si>
  <si>
    <t>МДК.03.01</t>
  </si>
  <si>
    <t>Технология и организация туроператорской деятельности</t>
  </si>
  <si>
    <t>МДК.03.02</t>
  </si>
  <si>
    <t>Маркетинговые технологии в туризме</t>
  </si>
  <si>
    <t>ПМ.04</t>
  </si>
  <si>
    <t>МДК.04.01</t>
  </si>
  <si>
    <t>МДК.04.02</t>
  </si>
  <si>
    <t>ГИА.00</t>
  </si>
  <si>
    <t>Государственная (итоговая) аттестация</t>
  </si>
  <si>
    <t>Дисциплин и МДК</t>
  </si>
  <si>
    <t>2.</t>
  </si>
  <si>
    <t>План учебного процесса</t>
  </si>
  <si>
    <t>План учебного процесса для специальности 43.02.10 Туризм</t>
  </si>
  <si>
    <t>2.1.</t>
  </si>
  <si>
    <t>Формы промежуточной аттестации</t>
  </si>
  <si>
    <t>Объём образовательной нагрузки</t>
  </si>
  <si>
    <t>Самостоятельная учебная работа</t>
  </si>
  <si>
    <t>Всего учебных занятий</t>
  </si>
  <si>
    <t>теоретическое обучение</t>
  </si>
  <si>
    <t>лабораторных и практических занятий</t>
  </si>
  <si>
    <t>курсовых работ</t>
  </si>
  <si>
    <t>в т.ч. по учебным дисциплинам и МДК</t>
  </si>
  <si>
    <t>Нагрузка на дисциплины и МДК</t>
  </si>
  <si>
    <t>По практике производственной и учебной</t>
  </si>
  <si>
    <t>Промежуточная аттестация</t>
  </si>
  <si>
    <t>Во взаимодействии с преподавателем</t>
  </si>
  <si>
    <t>Распределение учебной нагрузки по курсам и семестрам (час.в семестр)</t>
  </si>
  <si>
    <t>Учебная нагрузка обучающихся (час.)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</si>
  <si>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</si>
  <si>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</si>
  <si>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</si>
  <si>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</si>
  <si>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</si>
  <si>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</si>
  <si>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17 недель</t>
  </si>
  <si>
    <t>24 недели</t>
  </si>
  <si>
    <t xml:space="preserve">Математика: алгебра, начала математического анализа, геометрия
</t>
  </si>
  <si>
    <t>Астрономия</t>
  </si>
  <si>
    <t>Преддипломная практика</t>
  </si>
  <si>
    <t>ПД</t>
  </si>
  <si>
    <t>ПА</t>
  </si>
  <si>
    <t>Промежуточная аттестация и консультации</t>
  </si>
  <si>
    <t>Подготовка к защите дипломного проекта (работы)</t>
  </si>
  <si>
    <t>Защита дипломного проекта (работы)</t>
  </si>
  <si>
    <t>Демонстрационный экзамен</t>
  </si>
  <si>
    <t>ИТОГО</t>
  </si>
  <si>
    <t>Иностранный язык в сфере профессиональной коммуникации</t>
  </si>
  <si>
    <t>Предоставление услуг по сопровожднию туристов</t>
  </si>
  <si>
    <t>Технология и организация сопровождения туристов</t>
  </si>
  <si>
    <t>УП.02</t>
  </si>
  <si>
    <t>УП.01</t>
  </si>
  <si>
    <t>УП.03</t>
  </si>
  <si>
    <t>ПП.03</t>
  </si>
  <si>
    <t>Управление  функциональным подразделением организации</t>
  </si>
  <si>
    <t>Управление деятельностью функционального подразделения</t>
  </si>
  <si>
    <r>
      <rPr>
        <sz val="10"/>
        <rFont val="Times New Roman"/>
        <family val="1"/>
        <charset val="204"/>
      </rPr>
      <t>Современная оргтехника и организация
делопроизводства</t>
    </r>
  </si>
  <si>
    <t>ПП.04</t>
  </si>
  <si>
    <t>ВСЕГО</t>
  </si>
  <si>
    <t>Общий гуманитарный и социально-экономический цикл</t>
  </si>
  <si>
    <t>Математический и общий естественно-научный цикл</t>
  </si>
  <si>
    <t>Общепрофессиональный цикл</t>
  </si>
  <si>
    <t>Краеведение</t>
  </si>
  <si>
    <t>Культура речи</t>
  </si>
  <si>
    <t>Информационно-коммуникационные технологии в профессиональной деятельности</t>
  </si>
  <si>
    <t>Экзамен по модулю</t>
  </si>
  <si>
    <t xml:space="preserve">Естествознание </t>
  </si>
  <si>
    <t xml:space="preserve">ВСЕГО  </t>
  </si>
  <si>
    <t>1. Программа обучения по специальности</t>
  </si>
  <si>
    <t>1.1. Дипломный проект (работа)</t>
  </si>
  <si>
    <t>Выполнение дипломного проекта (работы) с _____________________ по______________________</t>
  </si>
  <si>
    <t>(всего_______ недель)</t>
  </si>
  <si>
    <t>Учебной практики</t>
  </si>
  <si>
    <t>Производственной практики</t>
  </si>
  <si>
    <t>Преддипломной практики</t>
  </si>
  <si>
    <t>Экзамены</t>
  </si>
  <si>
    <t>зачётов</t>
  </si>
  <si>
    <r>
      <rPr>
        <b/>
        <sz val="10"/>
        <rFont val="Times New Roman"/>
        <family val="1"/>
        <charset val="204"/>
      </rPr>
      <t>Количество</t>
    </r>
    <r>
      <rPr>
        <sz val="10"/>
        <rFont val="Times New Roman"/>
        <family val="1"/>
        <charset val="204"/>
      </rPr>
      <t xml:space="preserve"> экзаменов</t>
    </r>
  </si>
  <si>
    <t>1.</t>
  </si>
  <si>
    <t>Сводные данные по бюджету времени (в часах) для специальности 43.02.10 Туризм</t>
  </si>
  <si>
    <t>Курсы</t>
  </si>
  <si>
    <t>Каникулы</t>
  </si>
  <si>
    <t>Всего по курсам</t>
  </si>
  <si>
    <t>Зачёты</t>
  </si>
  <si>
    <t xml:space="preserve"> </t>
  </si>
  <si>
    <t>3</t>
  </si>
  <si>
    <t>4</t>
  </si>
  <si>
    <t>по профилю специальности</t>
  </si>
  <si>
    <t>преддипломная</t>
  </si>
  <si>
    <t>Производственная практика</t>
  </si>
  <si>
    <t>Самостоятельная работа</t>
  </si>
  <si>
    <r>
      <t xml:space="preserve">Обучение по дисциплинам и междисциплинарным курсам </t>
    </r>
    <r>
      <rPr>
        <i/>
        <sz val="12"/>
        <color rgb="FF000000"/>
        <rFont val="Times New Roman"/>
        <family val="1"/>
        <charset val="204"/>
      </rPr>
      <t>и консультации</t>
    </r>
  </si>
  <si>
    <r>
      <t>Промежуточная аттестация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и консультации</t>
    </r>
  </si>
  <si>
    <t>1.2. Выполнение демонстрационного экзамена с _____________________ по______________________</t>
  </si>
  <si>
    <t>Э,</t>
  </si>
  <si>
    <t>Э</t>
  </si>
  <si>
    <t>Д,</t>
  </si>
  <si>
    <t>Д</t>
  </si>
  <si>
    <t>-</t>
  </si>
  <si>
    <t>-,</t>
  </si>
  <si>
    <t>ОПД.01</t>
  </si>
  <si>
    <t>ОПД.02</t>
  </si>
  <si>
    <t>ОПД.03</t>
  </si>
  <si>
    <t>ОПД.04</t>
  </si>
  <si>
    <t>ОПД.05</t>
  </si>
  <si>
    <t>ОПД.06</t>
  </si>
  <si>
    <t>ОПД.07</t>
  </si>
  <si>
    <t>2Э / 1Эм</t>
  </si>
  <si>
    <t>0З / 2Д</t>
  </si>
  <si>
    <t>1Э / 1Эм</t>
  </si>
  <si>
    <t>7Э / 4Эм</t>
  </si>
  <si>
    <t>0З / 6Д</t>
  </si>
  <si>
    <t xml:space="preserve">1Э  </t>
  </si>
  <si>
    <t>0Э</t>
  </si>
  <si>
    <t>0З / 4Д</t>
  </si>
  <si>
    <t>4Э</t>
  </si>
  <si>
    <t>Технология продаж и продвижение турпродукта</t>
  </si>
  <si>
    <t>Планирование профессиональной карьеры</t>
  </si>
  <si>
    <t>ТМ-02</t>
  </si>
  <si>
    <t>Русский родной язык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</si>
  <si>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</si>
  <si>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</si>
  <si>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</si>
  <si>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</si>
  <si>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</si>
  <si>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</si>
  <si>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</si>
  <si>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</si>
  <si>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</si>
  <si>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</si>
  <si>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</si>
  <si>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</si>
  <si>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ОДП.14</t>
  </si>
  <si>
    <t>ОДП.15</t>
  </si>
  <si>
    <t>ОДП.13</t>
  </si>
  <si>
    <t>З,</t>
  </si>
  <si>
    <t>З</t>
  </si>
  <si>
    <t xml:space="preserve">1З / 0Д </t>
  </si>
  <si>
    <t>2З / 0Д</t>
  </si>
  <si>
    <t>1З / 1Д</t>
  </si>
  <si>
    <t>1З /0Д</t>
  </si>
  <si>
    <t>6З / 1Д</t>
  </si>
  <si>
    <t>1З /10Д</t>
  </si>
  <si>
    <t>12Э / 4Эм</t>
  </si>
  <si>
    <t>7З / 23Д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</si>
</sst>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"/>
  </numFmts>
  <fonts count="44" x14ac:knownFonts="1">
    <font>
      <sz val="10"/>
      <color rgb="FF000000"/>
      <name val="Times New Roman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</font>
    <font>
      <sz val="10"/>
      <name val="Calibri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sz val="16"/>
      <color rgb="FF000000"/>
      <name val="Times New Roman"/>
      <family val="2"/>
    </font>
    <font>
      <sz val="16"/>
      <name val="Times New Roman"/>
      <family val="1"/>
      <charset val="204"/>
    </font>
    <font>
      <sz val="12"/>
      <color rgb="FF000000"/>
      <name val="Times New Roman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right" vertical="top" wrapText="1" inden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 wrapText="1" indent="1"/>
    </xf>
    <xf numFmtId="1" fontId="6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left" textRotation="90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 indent="1"/>
    </xf>
    <xf numFmtId="164" fontId="10" fillId="0" borderId="2" xfId="0" applyNumberFormat="1" applyFont="1" applyFill="1" applyBorder="1" applyAlignment="1">
      <alignment horizontal="left" vertical="top" indent="1" shrinkToFit="1"/>
    </xf>
    <xf numFmtId="0" fontId="28" fillId="0" borderId="16" xfId="0" applyFont="1" applyFill="1" applyBorder="1" applyAlignment="1">
      <alignment horizontal="left" vertical="center" wrapText="1"/>
    </xf>
    <xf numFmtId="1" fontId="28" fillId="0" borderId="2" xfId="0" applyNumberFormat="1" applyFont="1" applyFill="1" applyBorder="1" applyAlignment="1">
      <alignment horizontal="center" vertical="top" shrinkToFit="1"/>
    </xf>
    <xf numFmtId="0" fontId="30" fillId="0" borderId="16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/>
    </xf>
    <xf numFmtId="0" fontId="30" fillId="0" borderId="2" xfId="0" applyFont="1" applyFill="1" applyBorder="1" applyAlignment="1">
      <alignment horizontal="left" textRotation="90" wrapText="1"/>
    </xf>
    <xf numFmtId="0" fontId="31" fillId="0" borderId="2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left" vertical="top" wrapText="1"/>
    </xf>
    <xf numFmtId="1" fontId="31" fillId="0" borderId="8" xfId="0" applyNumberFormat="1" applyFont="1" applyFill="1" applyBorder="1" applyAlignment="1">
      <alignment horizontal="right" vertical="top" shrinkToFit="1"/>
    </xf>
    <xf numFmtId="1" fontId="28" fillId="0" borderId="2" xfId="0" applyNumberFormat="1" applyFont="1" applyFill="1" applyBorder="1" applyAlignment="1">
      <alignment horizontal="right" vertical="top" shrinkToFit="1"/>
    </xf>
    <xf numFmtId="1" fontId="31" fillId="0" borderId="2" xfId="0" applyNumberFormat="1" applyFont="1" applyFill="1" applyBorder="1" applyAlignment="1">
      <alignment horizontal="right" vertical="top" shrinkToFit="1"/>
    </xf>
    <xf numFmtId="1" fontId="28" fillId="0" borderId="6" xfId="0" applyNumberFormat="1" applyFont="1" applyFill="1" applyBorder="1" applyAlignment="1">
      <alignment horizontal="right" vertical="top" shrinkToFit="1"/>
    </xf>
    <xf numFmtId="1" fontId="31" fillId="0" borderId="6" xfId="0" applyNumberFormat="1" applyFont="1" applyFill="1" applyBorder="1" applyAlignment="1">
      <alignment horizontal="right" vertical="top" shrinkToFit="1"/>
    </xf>
    <xf numFmtId="0" fontId="28" fillId="0" borderId="2" xfId="0" applyFont="1" applyFill="1" applyBorder="1" applyAlignment="1">
      <alignment horizontal="right" vertical="top" wrapText="1"/>
    </xf>
    <xf numFmtId="0" fontId="28" fillId="0" borderId="6" xfId="0" applyFont="1" applyFill="1" applyBorder="1" applyAlignment="1">
      <alignment horizontal="right" vertical="top" wrapText="1"/>
    </xf>
    <xf numFmtId="1" fontId="28" fillId="0" borderId="8" xfId="0" applyNumberFormat="1" applyFont="1" applyFill="1" applyBorder="1" applyAlignment="1">
      <alignment horizontal="right" vertical="top" shrinkToFit="1"/>
    </xf>
    <xf numFmtId="1" fontId="28" fillId="0" borderId="7" xfId="0" applyNumberFormat="1" applyFont="1" applyFill="1" applyBorder="1" applyAlignment="1">
      <alignment horizontal="right" vertical="top" shrinkToFit="1"/>
    </xf>
    <xf numFmtId="0" fontId="31" fillId="0" borderId="2" xfId="0" applyFont="1" applyFill="1" applyBorder="1" applyAlignment="1">
      <alignment horizontal="right" vertical="top" wrapText="1"/>
    </xf>
    <xf numFmtId="0" fontId="31" fillId="0" borderId="6" xfId="0" applyFont="1" applyFill="1" applyBorder="1" applyAlignment="1">
      <alignment horizontal="right" vertical="top" wrapText="1"/>
    </xf>
    <xf numFmtId="0" fontId="28" fillId="0" borderId="8" xfId="0" applyFont="1" applyFill="1" applyBorder="1" applyAlignment="1">
      <alignment horizontal="right" vertical="top" wrapText="1"/>
    </xf>
    <xf numFmtId="0" fontId="28" fillId="0" borderId="7" xfId="0" applyFont="1" applyFill="1" applyBorder="1" applyAlignment="1">
      <alignment horizontal="right" vertical="top" wrapText="1"/>
    </xf>
    <xf numFmtId="49" fontId="28" fillId="0" borderId="8" xfId="0" applyNumberFormat="1" applyFont="1" applyFill="1" applyBorder="1" applyAlignment="1">
      <alignment horizontal="left" vertical="center" wrapText="1"/>
    </xf>
    <xf numFmtId="49" fontId="28" fillId="0" borderId="6" xfId="0" applyNumberFormat="1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top" wrapText="1"/>
    </xf>
    <xf numFmtId="1" fontId="30" fillId="0" borderId="11" xfId="0" applyNumberFormat="1" applyFont="1" applyFill="1" applyBorder="1" applyAlignment="1">
      <alignment horizontal="right" vertical="top" wrapText="1"/>
    </xf>
    <xf numFmtId="0" fontId="28" fillId="0" borderId="3" xfId="0" applyFont="1" applyFill="1" applyBorder="1" applyAlignment="1">
      <alignment horizontal="right" vertical="top" wrapText="1"/>
    </xf>
    <xf numFmtId="0" fontId="28" fillId="0" borderId="9" xfId="0" applyFont="1" applyFill="1" applyBorder="1" applyAlignment="1">
      <alignment horizontal="right" vertical="top" wrapText="1"/>
    </xf>
    <xf numFmtId="0" fontId="34" fillId="0" borderId="2" xfId="0" applyFont="1" applyFill="1" applyBorder="1" applyAlignment="1">
      <alignment horizontal="center" vertical="center" textRotation="90" wrapText="1"/>
    </xf>
    <xf numFmtId="0" fontId="29" fillId="0" borderId="16" xfId="0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28" fillId="0" borderId="2" xfId="0" applyFont="1" applyFill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31" fillId="0" borderId="16" xfId="0" applyNumberFormat="1" applyFont="1" applyFill="1" applyBorder="1" applyAlignment="1">
      <alignment horizontal="center" vertical="top" shrinkToFit="1"/>
    </xf>
    <xf numFmtId="1" fontId="31" fillId="0" borderId="2" xfId="0" applyNumberFormat="1" applyFont="1" applyFill="1" applyBorder="1" applyAlignment="1">
      <alignment horizontal="center" vertical="top" shrinkToFit="1"/>
    </xf>
    <xf numFmtId="1" fontId="31" fillId="0" borderId="6" xfId="0" applyNumberFormat="1" applyFont="1" applyFill="1" applyBorder="1" applyAlignment="1">
      <alignment horizontal="center" vertical="top" shrinkToFit="1"/>
    </xf>
    <xf numFmtId="1" fontId="28" fillId="0" borderId="2" xfId="0" applyNumberFormat="1" applyFont="1" applyFill="1" applyBorder="1" applyAlignment="1">
      <alignment horizontal="right" vertical="top" wrapText="1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1" fontId="38" fillId="0" borderId="16" xfId="0" applyNumberFormat="1" applyFont="1" applyFill="1" applyBorder="1" applyAlignment="1">
      <alignment horizontal="center" vertical="top"/>
    </xf>
    <xf numFmtId="1" fontId="39" fillId="0" borderId="16" xfId="0" applyNumberFormat="1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vertical="top"/>
    </xf>
    <xf numFmtId="49" fontId="41" fillId="0" borderId="6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right" vertical="top" wrapText="1"/>
    </xf>
    <xf numFmtId="49" fontId="41" fillId="0" borderId="8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 wrapText="1"/>
    </xf>
    <xf numFmtId="49" fontId="41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right" vertical="top" shrinkToFi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1" fontId="30" fillId="0" borderId="3" xfId="0" applyNumberFormat="1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left" vertical="top"/>
    </xf>
    <xf numFmtId="0" fontId="34" fillId="0" borderId="28" xfId="0" applyFont="1" applyFill="1" applyBorder="1" applyAlignment="1">
      <alignment horizontal="center" vertical="center" textRotation="90" wrapText="1"/>
    </xf>
    <xf numFmtId="1" fontId="31" fillId="0" borderId="28" xfId="0" applyNumberFormat="1" applyFont="1" applyFill="1" applyBorder="1" applyAlignment="1">
      <alignment horizontal="center" vertical="top" shrinkToFit="1"/>
    </xf>
    <xf numFmtId="1" fontId="31" fillId="0" borderId="28" xfId="0" applyNumberFormat="1" applyFont="1" applyFill="1" applyBorder="1" applyAlignment="1">
      <alignment horizontal="right" vertical="top" shrinkToFit="1"/>
    </xf>
    <xf numFmtId="1" fontId="28" fillId="0" borderId="28" xfId="0" applyNumberFormat="1" applyFont="1" applyFill="1" applyBorder="1" applyAlignment="1">
      <alignment horizontal="right" vertical="top" shrinkToFit="1"/>
    </xf>
    <xf numFmtId="0" fontId="28" fillId="0" borderId="28" xfId="0" applyFont="1" applyFill="1" applyBorder="1" applyAlignment="1">
      <alignment horizontal="right" vertical="top" wrapText="1"/>
    </xf>
    <xf numFmtId="1" fontId="28" fillId="0" borderId="28" xfId="0" applyNumberFormat="1" applyFont="1" applyFill="1" applyBorder="1" applyAlignment="1">
      <alignment horizontal="center" vertical="top" shrinkToFit="1"/>
    </xf>
    <xf numFmtId="0" fontId="28" fillId="0" borderId="28" xfId="0" applyFont="1" applyFill="1" applyBorder="1" applyAlignment="1">
      <alignment horizontal="center" vertical="top" wrapText="1"/>
    </xf>
    <xf numFmtId="1" fontId="28" fillId="0" borderId="28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/>
    </xf>
    <xf numFmtId="0" fontId="29" fillId="0" borderId="16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top" wrapText="1"/>
    </xf>
    <xf numFmtId="0" fontId="29" fillId="0" borderId="17" xfId="0" applyFont="1" applyFill="1" applyBorder="1" applyAlignment="1">
      <alignment vertical="top" wrapText="1"/>
    </xf>
    <xf numFmtId="0" fontId="29" fillId="0" borderId="18" xfId="0" applyFont="1" applyFill="1" applyBorder="1" applyAlignment="1">
      <alignment vertical="top" wrapText="1"/>
    </xf>
    <xf numFmtId="0" fontId="29" fillId="0" borderId="29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/>
    </xf>
    <xf numFmtId="0" fontId="28" fillId="2" borderId="2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textRotation="90" wrapText="1"/>
    </xf>
    <xf numFmtId="0" fontId="2" fillId="0" borderId="4" xfId="0" applyFont="1" applyFill="1" applyBorder="1" applyAlignment="1">
      <alignment horizontal="left" textRotation="90" wrapText="1"/>
    </xf>
    <xf numFmtId="0" fontId="2" fillId="0" borderId="5" xfId="0" applyFont="1" applyFill="1" applyBorder="1" applyAlignment="1">
      <alignment horizontal="left" textRotation="90" wrapText="1"/>
    </xf>
    <xf numFmtId="0" fontId="2" fillId="0" borderId="6" xfId="0" applyFont="1" applyFill="1" applyBorder="1" applyAlignment="1">
      <alignment horizontal="left" vertical="top" wrapText="1" indent="4"/>
    </xf>
    <xf numFmtId="0" fontId="2" fillId="0" borderId="7" xfId="0" applyFont="1" applyFill="1" applyBorder="1" applyAlignment="1">
      <alignment horizontal="left" vertical="top" wrapText="1" indent="4"/>
    </xf>
    <xf numFmtId="0" fontId="2" fillId="0" borderId="8" xfId="0" applyFont="1" applyFill="1" applyBorder="1" applyAlignment="1">
      <alignment horizontal="left" vertical="top" wrapText="1" indent="4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 indent="2"/>
    </xf>
    <xf numFmtId="0" fontId="2" fillId="0" borderId="7" xfId="0" applyFont="1" applyFill="1" applyBorder="1" applyAlignment="1">
      <alignment horizontal="left" vertical="top" wrapText="1" indent="2"/>
    </xf>
    <xf numFmtId="0" fontId="2" fillId="0" borderId="8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3"/>
    </xf>
    <xf numFmtId="0" fontId="2" fillId="0" borderId="7" xfId="0" applyFont="1" applyFill="1" applyBorder="1" applyAlignment="1">
      <alignment horizontal="left" vertical="top" wrapText="1" indent="3"/>
    </xf>
    <xf numFmtId="0" fontId="2" fillId="0" borderId="8" xfId="0" applyFont="1" applyFill="1" applyBorder="1" applyAlignment="1">
      <alignment horizontal="left" vertical="top" wrapText="1" indent="3"/>
    </xf>
    <xf numFmtId="0" fontId="0" fillId="0" borderId="7" xfId="0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textRotation="90" wrapText="1"/>
    </xf>
    <xf numFmtId="0" fontId="5" fillId="0" borderId="4" xfId="0" applyFont="1" applyFill="1" applyBorder="1" applyAlignment="1">
      <alignment horizontal="left" textRotation="90" wrapText="1"/>
    </xf>
    <xf numFmtId="0" fontId="5" fillId="0" borderId="5" xfId="0" applyFont="1" applyFill="1" applyBorder="1" applyAlignment="1">
      <alignment horizontal="left" textRotation="90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4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 wrapText="1" indent="2"/>
    </xf>
    <xf numFmtId="0" fontId="5" fillId="0" borderId="15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left" vertical="top" wrapText="1" indent="2"/>
    </xf>
    <xf numFmtId="0" fontId="5" fillId="0" borderId="13" xfId="0" applyFont="1" applyFill="1" applyBorder="1" applyAlignment="1">
      <alignment horizontal="left" vertical="top" wrapText="1" indent="2"/>
    </xf>
    <xf numFmtId="0" fontId="5" fillId="0" borderId="6" xfId="0" applyFont="1" applyFill="1" applyBorder="1" applyAlignment="1">
      <alignment horizontal="left" vertical="top" wrapText="1" indent="7"/>
    </xf>
    <xf numFmtId="0" fontId="5" fillId="0" borderId="7" xfId="0" applyFont="1" applyFill="1" applyBorder="1" applyAlignment="1">
      <alignment horizontal="left" vertical="top" wrapText="1" indent="7"/>
    </xf>
    <xf numFmtId="0" fontId="5" fillId="0" borderId="8" xfId="0" applyFont="1" applyFill="1" applyBorder="1" applyAlignment="1">
      <alignment horizontal="left" vertical="top" wrapText="1" indent="7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2"/>
    </xf>
    <xf numFmtId="0" fontId="0" fillId="0" borderId="11" xfId="0" applyFill="1" applyBorder="1" applyAlignment="1">
      <alignment horizontal="left" vertical="top" wrapText="1" indent="2"/>
    </xf>
    <xf numFmtId="0" fontId="0" fillId="0" borderId="12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top" wrapText="1" indent="2"/>
    </xf>
    <xf numFmtId="0" fontId="0" fillId="0" borderId="13" xfId="0" applyFill="1" applyBorder="1" applyAlignment="1">
      <alignment horizontal="left" vertical="top" wrapText="1" indent="2"/>
    </xf>
    <xf numFmtId="0" fontId="5" fillId="0" borderId="9" xfId="0" applyFont="1" applyFill="1" applyBorder="1" applyAlignment="1">
      <alignment horizontal="left" vertical="top" wrapText="1" indent="4"/>
    </xf>
    <xf numFmtId="0" fontId="5" fillId="0" borderId="10" xfId="0" applyFont="1" applyFill="1" applyBorder="1" applyAlignment="1">
      <alignment horizontal="left" vertical="top" wrapText="1" indent="4"/>
    </xf>
    <xf numFmtId="0" fontId="5" fillId="0" borderId="11" xfId="0" applyFont="1" applyFill="1" applyBorder="1" applyAlignment="1">
      <alignment horizontal="left" vertical="top" wrapText="1" indent="4"/>
    </xf>
    <xf numFmtId="0" fontId="5" fillId="0" borderId="12" xfId="0" applyFont="1" applyFill="1" applyBorder="1" applyAlignment="1">
      <alignment horizontal="left" vertical="top" wrapText="1" indent="4"/>
    </xf>
    <xf numFmtId="0" fontId="5" fillId="0" borderId="1" xfId="0" applyFont="1" applyFill="1" applyBorder="1" applyAlignment="1">
      <alignment horizontal="left" vertical="top" wrapText="1" indent="4"/>
    </xf>
    <xf numFmtId="0" fontId="5" fillId="0" borderId="13" xfId="0" applyFont="1" applyFill="1" applyBorder="1" applyAlignment="1">
      <alignment horizontal="left" vertical="top" wrapText="1" indent="4"/>
    </xf>
    <xf numFmtId="0" fontId="5" fillId="0" borderId="6" xfId="0" applyFont="1" applyFill="1" applyBorder="1" applyAlignment="1">
      <alignment horizontal="left" vertical="top" wrapText="1" indent="1"/>
    </xf>
    <xf numFmtId="0" fontId="5" fillId="0" borderId="8" xfId="0" applyFont="1" applyFill="1" applyBorder="1" applyAlignment="1">
      <alignment horizontal="left" vertical="top" wrapText="1" indent="1"/>
    </xf>
    <xf numFmtId="0" fontId="5" fillId="0" borderId="6" xfId="0" applyFont="1" applyFill="1" applyBorder="1" applyAlignment="1">
      <alignment horizontal="left" vertical="top" wrapText="1" indent="2"/>
    </xf>
    <xf numFmtId="0" fontId="5" fillId="0" borderId="8" xfId="0" applyFont="1" applyFill="1" applyBorder="1" applyAlignment="1">
      <alignment horizontal="left" vertical="top" wrapText="1" indent="2"/>
    </xf>
    <xf numFmtId="1" fontId="6" fillId="0" borderId="6" xfId="0" applyNumberFormat="1" applyFont="1" applyFill="1" applyBorder="1" applyAlignment="1">
      <alignment horizontal="center" vertical="top" shrinkToFit="1"/>
    </xf>
    <xf numFmtId="1" fontId="6" fillId="0" borderId="8" xfId="0" applyNumberFormat="1" applyFont="1" applyFill="1" applyBorder="1" applyAlignment="1">
      <alignment horizontal="center" vertical="top" shrinkToFit="1"/>
    </xf>
    <xf numFmtId="1" fontId="6" fillId="0" borderId="6" xfId="0" applyNumberFormat="1" applyFont="1" applyFill="1" applyBorder="1" applyAlignment="1">
      <alignment horizontal="left" vertical="top" indent="2" shrinkToFit="1"/>
    </xf>
    <xf numFmtId="1" fontId="6" fillId="0" borderId="8" xfId="0" applyNumberFormat="1" applyFont="1" applyFill="1" applyBorder="1" applyAlignment="1">
      <alignment horizontal="left" vertical="top" indent="2" shrinkToFit="1"/>
    </xf>
    <xf numFmtId="1" fontId="6" fillId="0" borderId="7" xfId="0" applyNumberFormat="1" applyFont="1" applyFill="1" applyBorder="1" applyAlignment="1">
      <alignment horizontal="center" vertical="top" shrinkToFit="1"/>
    </xf>
    <xf numFmtId="0" fontId="0" fillId="0" borderId="6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1" fontId="3" fillId="0" borderId="6" xfId="0" applyNumberFormat="1" applyFont="1" applyFill="1" applyBorder="1" applyAlignment="1">
      <alignment horizontal="center" vertical="top" shrinkToFit="1"/>
    </xf>
    <xf numFmtId="1" fontId="3" fillId="0" borderId="7" xfId="0" applyNumberFormat="1" applyFont="1" applyFill="1" applyBorder="1" applyAlignment="1">
      <alignment horizontal="center" vertical="top" shrinkToFit="1"/>
    </xf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6" xfId="0" applyNumberFormat="1" applyFont="1" applyFill="1" applyBorder="1" applyAlignment="1">
      <alignment horizontal="left" vertical="top" indent="2" shrinkToFit="1"/>
    </xf>
    <xf numFmtId="1" fontId="3" fillId="0" borderId="8" xfId="0" applyNumberFormat="1" applyFont="1" applyFill="1" applyBorder="1" applyAlignment="1">
      <alignment horizontal="left" vertical="top" indent="2" shrinkToFi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left" vertical="center" wrapText="1" indent="1"/>
    </xf>
    <xf numFmtId="0" fontId="30" fillId="0" borderId="2" xfId="0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center" textRotation="90" wrapText="1"/>
    </xf>
    <xf numFmtId="0" fontId="30" fillId="0" borderId="5" xfId="0" applyFont="1" applyFill="1" applyBorder="1" applyAlignment="1">
      <alignment horizontal="center" textRotation="90" wrapText="1"/>
    </xf>
    <xf numFmtId="0" fontId="31" fillId="0" borderId="4" xfId="0" applyFont="1" applyFill="1" applyBorder="1" applyAlignment="1">
      <alignment horizontal="center" textRotation="90" wrapText="1"/>
    </xf>
    <xf numFmtId="0" fontId="31" fillId="0" borderId="5" xfId="0" applyFont="1" applyFill="1" applyBorder="1" applyAlignment="1">
      <alignment horizontal="center" textRotation="90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left" vertical="top" wrapText="1"/>
    </xf>
    <xf numFmtId="0" fontId="29" fillId="0" borderId="17" xfId="0" applyFont="1" applyFill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 vertical="top" wrapText="1"/>
    </xf>
    <xf numFmtId="0" fontId="29" fillId="0" borderId="6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textRotation="90" wrapText="1"/>
    </xf>
    <xf numFmtId="0" fontId="28" fillId="0" borderId="2" xfId="0" applyFont="1" applyFill="1" applyBorder="1" applyAlignment="1">
      <alignment horizontal="left" vertical="top"/>
    </xf>
    <xf numFmtId="0" fontId="28" fillId="0" borderId="6" xfId="0" applyFont="1" applyFill="1" applyBorder="1" applyAlignment="1">
      <alignment horizontal="left" vertical="top"/>
    </xf>
    <xf numFmtId="0" fontId="33" fillId="0" borderId="9" xfId="0" applyFont="1" applyFill="1" applyBorder="1" applyAlignment="1">
      <alignment horizontal="right" vertical="top" wrapText="1"/>
    </xf>
    <xf numFmtId="0" fontId="33" fillId="0" borderId="10" xfId="0" applyFont="1" applyFill="1" applyBorder="1" applyAlignment="1">
      <alignment horizontal="right" vertical="top" wrapText="1"/>
    </xf>
    <xf numFmtId="0" fontId="33" fillId="0" borderId="6" xfId="0" applyFont="1" applyFill="1" applyBorder="1" applyAlignment="1">
      <alignment vertical="top" wrapText="1"/>
    </xf>
    <xf numFmtId="0" fontId="33" fillId="0" borderId="7" xfId="0" applyFont="1" applyFill="1" applyBorder="1" applyAlignment="1">
      <alignment vertical="top" wrapText="1"/>
    </xf>
    <xf numFmtId="49" fontId="28" fillId="0" borderId="6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/>
    </xf>
    <xf numFmtId="0" fontId="34" fillId="0" borderId="2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textRotation="90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/>
    </xf>
    <xf numFmtId="1" fontId="31" fillId="0" borderId="16" xfId="0" applyNumberFormat="1" applyFont="1" applyFill="1" applyBorder="1" applyAlignment="1">
      <alignment horizontal="center" vertical="top" shrinkToFit="1"/>
    </xf>
    <xf numFmtId="1" fontId="31" fillId="0" borderId="17" xfId="0" applyNumberFormat="1" applyFont="1" applyFill="1" applyBorder="1" applyAlignment="1">
      <alignment horizontal="center" vertical="top" shrinkToFit="1"/>
    </xf>
    <xf numFmtId="0" fontId="30" fillId="0" borderId="4" xfId="0" applyFont="1" applyFill="1" applyBorder="1" applyAlignment="1">
      <alignment horizontal="center" textRotation="90" wrapText="1"/>
    </xf>
    <xf numFmtId="0" fontId="38" fillId="0" borderId="17" xfId="0" applyFont="1" applyFill="1" applyBorder="1" applyAlignment="1">
      <alignment horizontal="center" vertical="top"/>
    </xf>
    <xf numFmtId="0" fontId="38" fillId="0" borderId="18" xfId="0" applyFont="1" applyFill="1" applyBorder="1" applyAlignment="1">
      <alignment horizontal="center" vertical="top"/>
    </xf>
    <xf numFmtId="0" fontId="38" fillId="0" borderId="19" xfId="0" applyFont="1" applyFill="1" applyBorder="1" applyAlignment="1">
      <alignment horizontal="center" vertical="top"/>
    </xf>
    <xf numFmtId="0" fontId="39" fillId="0" borderId="17" xfId="0" applyFont="1" applyFill="1" applyBorder="1" applyAlignment="1">
      <alignment horizontal="center" vertical="top"/>
    </xf>
    <xf numFmtId="0" fontId="39" fillId="0" borderId="18" xfId="0" applyFont="1" applyFill="1" applyBorder="1" applyAlignment="1">
      <alignment horizontal="center" vertical="top"/>
    </xf>
    <xf numFmtId="0" fontId="39" fillId="0" borderId="19" xfId="0" applyFont="1" applyFill="1" applyBorder="1" applyAlignment="1">
      <alignment horizontal="center" vertical="top"/>
    </xf>
    <xf numFmtId="49" fontId="31" fillId="0" borderId="6" xfId="0" applyNumberFormat="1" applyFont="1" applyFill="1" applyBorder="1" applyAlignment="1">
      <alignment horizontal="center" vertical="top" shrinkToFit="1"/>
    </xf>
    <xf numFmtId="49" fontId="31" fillId="0" borderId="7" xfId="0" applyNumberFormat="1" applyFont="1" applyFill="1" applyBorder="1" applyAlignment="1">
      <alignment horizontal="center" vertical="top" shrinkToFit="1"/>
    </xf>
    <xf numFmtId="49" fontId="31" fillId="0" borderId="8" xfId="0" applyNumberFormat="1" applyFont="1" applyFill="1" applyBorder="1" applyAlignment="1">
      <alignment horizontal="center" vertical="top" shrinkToFit="1"/>
    </xf>
    <xf numFmtId="49" fontId="31" fillId="0" borderId="6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49" fontId="31" fillId="0" borderId="8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1" fontId="38" fillId="0" borderId="17" xfId="0" applyNumberFormat="1" applyFont="1" applyFill="1" applyBorder="1" applyAlignment="1">
      <alignment horizontal="center" vertical="top"/>
    </xf>
    <xf numFmtId="1" fontId="39" fillId="0" borderId="17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left" vertical="top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2"/>
    </xf>
    <xf numFmtId="1" fontId="12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 wrapText="1" indent="7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0658592" cy="249745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58592" cy="24974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0</xdr:rowOff>
    </xdr:from>
    <xdr:to>
      <xdr:col>0</xdr:col>
      <xdr:colOff>205104</xdr:colOff>
      <xdr:row>3</xdr:row>
      <xdr:rowOff>74930</xdr:rowOff>
    </xdr:to>
    <xdr:sp macro="" textlink="">
      <xdr:nvSpPr>
        <xdr:cNvPr id="3" name="Shape 3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124205</xdr:colOff>
      <xdr:row>3</xdr:row>
      <xdr:rowOff>242425</xdr:rowOff>
    </xdr:from>
    <xdr:to>
      <xdr:col>0</xdr:col>
      <xdr:colOff>205485</xdr:colOff>
      <xdr:row>4</xdr:row>
      <xdr:rowOff>79230</xdr:rowOff>
    </xdr:to>
    <xdr:sp macro="" textlink="">
      <xdr:nvSpPr>
        <xdr:cNvPr id="4" name="Shape 4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noFill/>
        </a:ln>
      </xdr:spPr>
    </xdr:sp>
    <xdr:clientData/>
  </xdr:twoCellAnchor>
  <xdr:twoCellAnchor editAs="oneCell">
    <xdr:from>
      <xdr:col>0</xdr:col>
      <xdr:colOff>134746</xdr:colOff>
      <xdr:row>3</xdr:row>
      <xdr:rowOff>0</xdr:rowOff>
    </xdr:from>
    <xdr:to>
      <xdr:col>0</xdr:col>
      <xdr:colOff>216026</xdr:colOff>
      <xdr:row>3</xdr:row>
      <xdr:rowOff>74930</xdr:rowOff>
    </xdr:to>
    <xdr:sp macro="" textlink="">
      <xdr:nvSpPr>
        <xdr:cNvPr id="5" name="Shape 5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124205</xdr:colOff>
      <xdr:row>3</xdr:row>
      <xdr:rowOff>0</xdr:rowOff>
    </xdr:from>
    <xdr:to>
      <xdr:col>0</xdr:col>
      <xdr:colOff>205485</xdr:colOff>
      <xdr:row>3</xdr:row>
      <xdr:rowOff>74930</xdr:rowOff>
    </xdr:to>
    <xdr:sp macro="" textlink="">
      <xdr:nvSpPr>
        <xdr:cNvPr id="6" name="Shape 6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114680</xdr:colOff>
      <xdr:row>3</xdr:row>
      <xdr:rowOff>0</xdr:rowOff>
    </xdr:from>
    <xdr:to>
      <xdr:col>0</xdr:col>
      <xdr:colOff>195960</xdr:colOff>
      <xdr:row>3</xdr:row>
      <xdr:rowOff>74930</xdr:rowOff>
    </xdr:to>
    <xdr:sp macro="" textlink="">
      <xdr:nvSpPr>
        <xdr:cNvPr id="7" name="Shape 7"/>
        <xdr:cNvSpPr/>
      </xdr:nvSpPr>
      <xdr:spPr>
        <a:xfrm>
          <a:off x="114680" y="344614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134746</xdr:colOff>
      <xdr:row>3</xdr:row>
      <xdr:rowOff>0</xdr:rowOff>
    </xdr:from>
    <xdr:to>
      <xdr:col>0</xdr:col>
      <xdr:colOff>216026</xdr:colOff>
      <xdr:row>3</xdr:row>
      <xdr:rowOff>74930</xdr:rowOff>
    </xdr:to>
    <xdr:sp macro="" textlink="">
      <xdr:nvSpPr>
        <xdr:cNvPr id="8" name="Shape 8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134746</xdr:colOff>
      <xdr:row>3</xdr:row>
      <xdr:rowOff>0</xdr:rowOff>
    </xdr:from>
    <xdr:to>
      <xdr:col>0</xdr:col>
      <xdr:colOff>216026</xdr:colOff>
      <xdr:row>3</xdr:row>
      <xdr:rowOff>74930</xdr:rowOff>
    </xdr:to>
    <xdr:sp macro="" textlink="">
      <xdr:nvSpPr>
        <xdr:cNvPr id="9" name="Shape 9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124205</xdr:colOff>
      <xdr:row>3</xdr:row>
      <xdr:rowOff>242171</xdr:rowOff>
    </xdr:from>
    <xdr:to>
      <xdr:col>0</xdr:col>
      <xdr:colOff>205485</xdr:colOff>
      <xdr:row>4</xdr:row>
      <xdr:rowOff>78976</xdr:rowOff>
    </xdr:to>
    <xdr:sp macro="" textlink="">
      <xdr:nvSpPr>
        <xdr:cNvPr id="10" name="Shape 10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124205</xdr:colOff>
      <xdr:row>3</xdr:row>
      <xdr:rowOff>0</xdr:rowOff>
    </xdr:from>
    <xdr:to>
      <xdr:col>0</xdr:col>
      <xdr:colOff>205485</xdr:colOff>
      <xdr:row>3</xdr:row>
      <xdr:rowOff>74930</xdr:rowOff>
    </xdr:to>
    <xdr:sp macro="" textlink="">
      <xdr:nvSpPr>
        <xdr:cNvPr id="11" name="Shape 11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124079</xdr:colOff>
      <xdr:row>3</xdr:row>
      <xdr:rowOff>0</xdr:rowOff>
    </xdr:from>
    <xdr:to>
      <xdr:col>0</xdr:col>
      <xdr:colOff>205359</xdr:colOff>
      <xdr:row>3</xdr:row>
      <xdr:rowOff>74930</xdr:rowOff>
    </xdr:to>
    <xdr:sp macro="" textlink="">
      <xdr:nvSpPr>
        <xdr:cNvPr id="12" name="Shape 12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126492</xdr:colOff>
      <xdr:row>3</xdr:row>
      <xdr:rowOff>0</xdr:rowOff>
    </xdr:from>
    <xdr:to>
      <xdr:col>0</xdr:col>
      <xdr:colOff>207772</xdr:colOff>
      <xdr:row>3</xdr:row>
      <xdr:rowOff>74930</xdr:rowOff>
    </xdr:to>
    <xdr:sp macro="" textlink="">
      <xdr:nvSpPr>
        <xdr:cNvPr id="13" name="Shape 13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129539</xdr:colOff>
      <xdr:row>3</xdr:row>
      <xdr:rowOff>0</xdr:rowOff>
    </xdr:from>
    <xdr:to>
      <xdr:col>0</xdr:col>
      <xdr:colOff>210819</xdr:colOff>
      <xdr:row>3</xdr:row>
      <xdr:rowOff>74930</xdr:rowOff>
    </xdr:to>
    <xdr:sp macro="" textlink="">
      <xdr:nvSpPr>
        <xdr:cNvPr id="14" name="Shape 14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123697</xdr:colOff>
      <xdr:row>3</xdr:row>
      <xdr:rowOff>242171</xdr:rowOff>
    </xdr:from>
    <xdr:to>
      <xdr:col>0</xdr:col>
      <xdr:colOff>204977</xdr:colOff>
      <xdr:row>4</xdr:row>
      <xdr:rowOff>78976</xdr:rowOff>
    </xdr:to>
    <xdr:sp macro="" textlink="">
      <xdr:nvSpPr>
        <xdr:cNvPr id="15" name="Shape 15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123570</xdr:colOff>
      <xdr:row>3</xdr:row>
      <xdr:rowOff>0</xdr:rowOff>
    </xdr:from>
    <xdr:to>
      <xdr:col>0</xdr:col>
      <xdr:colOff>204850</xdr:colOff>
      <xdr:row>3</xdr:row>
      <xdr:rowOff>74930</xdr:rowOff>
    </xdr:to>
    <xdr:sp macro="" textlink="">
      <xdr:nvSpPr>
        <xdr:cNvPr id="16" name="Shape 16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129159</xdr:colOff>
      <xdr:row>3</xdr:row>
      <xdr:rowOff>0</xdr:rowOff>
    </xdr:from>
    <xdr:to>
      <xdr:col>0</xdr:col>
      <xdr:colOff>210439</xdr:colOff>
      <xdr:row>3</xdr:row>
      <xdr:rowOff>74930</xdr:rowOff>
    </xdr:to>
    <xdr:sp macro="" textlink="">
      <xdr:nvSpPr>
        <xdr:cNvPr id="17" name="Shape 17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123825</xdr:colOff>
      <xdr:row>3</xdr:row>
      <xdr:rowOff>0</xdr:rowOff>
    </xdr:from>
    <xdr:to>
      <xdr:col>0</xdr:col>
      <xdr:colOff>205104</xdr:colOff>
      <xdr:row>3</xdr:row>
      <xdr:rowOff>74930</xdr:rowOff>
    </xdr:to>
    <xdr:sp macro="" textlink="">
      <xdr:nvSpPr>
        <xdr:cNvPr id="19" name="Shape 19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124079</xdr:colOff>
      <xdr:row>3</xdr:row>
      <xdr:rowOff>0</xdr:rowOff>
    </xdr:from>
    <xdr:to>
      <xdr:col>0</xdr:col>
      <xdr:colOff>205359</xdr:colOff>
      <xdr:row>3</xdr:row>
      <xdr:rowOff>74930</xdr:rowOff>
    </xdr:to>
    <xdr:sp macro="" textlink="">
      <xdr:nvSpPr>
        <xdr:cNvPr id="20" name="Shape 20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129539</xdr:colOff>
      <xdr:row>3</xdr:row>
      <xdr:rowOff>0</xdr:rowOff>
    </xdr:from>
    <xdr:to>
      <xdr:col>0</xdr:col>
      <xdr:colOff>210819</xdr:colOff>
      <xdr:row>3</xdr:row>
      <xdr:rowOff>74930</xdr:rowOff>
    </xdr:to>
    <xdr:sp macro="" textlink="">
      <xdr:nvSpPr>
        <xdr:cNvPr id="22" name="Shape 22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123697</xdr:colOff>
      <xdr:row>3</xdr:row>
      <xdr:rowOff>0</xdr:rowOff>
    </xdr:from>
    <xdr:to>
      <xdr:col>0</xdr:col>
      <xdr:colOff>204977</xdr:colOff>
      <xdr:row>3</xdr:row>
      <xdr:rowOff>74930</xdr:rowOff>
    </xdr:to>
    <xdr:sp macro="" textlink="">
      <xdr:nvSpPr>
        <xdr:cNvPr id="23" name="Shape 23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129159</xdr:colOff>
      <xdr:row>3</xdr:row>
      <xdr:rowOff>0</xdr:rowOff>
    </xdr:from>
    <xdr:to>
      <xdr:col>0</xdr:col>
      <xdr:colOff>210439</xdr:colOff>
      <xdr:row>3</xdr:row>
      <xdr:rowOff>74930</xdr:rowOff>
    </xdr:to>
    <xdr:sp macro="" textlink="">
      <xdr:nvSpPr>
        <xdr:cNvPr id="25" name="Shape 25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6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129031</xdr:colOff>
      <xdr:row>3</xdr:row>
      <xdr:rowOff>0</xdr:rowOff>
    </xdr:from>
    <xdr:to>
      <xdr:col>0</xdr:col>
      <xdr:colOff>210311</xdr:colOff>
      <xdr:row>3</xdr:row>
      <xdr:rowOff>74930</xdr:rowOff>
    </xdr:to>
    <xdr:sp macro="" textlink="">
      <xdr:nvSpPr>
        <xdr:cNvPr id="26" name="Shape 26"/>
        <xdr:cNvSpPr/>
      </xdr:nvSpPr>
      <xdr:spPr>
        <a:xfrm>
          <a:off x="0" y="0"/>
          <a:ext cx="81280" cy="74930"/>
        </a:xfrm>
        <a:custGeom>
          <a:avLst/>
          <a:gdLst/>
          <a:ahLst/>
          <a:cxnLst/>
          <a:rect l="0" t="0" r="0" b="0"/>
          <a:pathLst>
            <a:path w="81280" h="74930">
              <a:moveTo>
                <a:pt x="0" y="74675"/>
              </a:moveTo>
              <a:lnTo>
                <a:pt x="40385" y="0"/>
              </a:lnTo>
              <a:lnTo>
                <a:pt x="80772" y="74675"/>
              </a:lnTo>
              <a:lnTo>
                <a:pt x="0" y="74675"/>
              </a:lnTo>
              <a:close/>
            </a:path>
          </a:pathLst>
        </a:custGeom>
        <a:ln w="9525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opLeftCell="A61" workbookViewId="0">
      <selection sqref="A1:AB1"/>
    </sheetView>
  </sheetViews>
  <sheetFormatPr defaultRowHeight="12.75" x14ac:dyDescent="0.2"/>
  <cols>
    <col min="1" max="1" width="4.83203125" customWidth="1"/>
    <col min="2" max="2" width="6.1640625" customWidth="1"/>
    <col min="3" max="3" width="5.83203125" customWidth="1"/>
    <col min="4" max="17" width="6" customWidth="1"/>
    <col min="18" max="18" width="6.1640625" customWidth="1"/>
    <col min="19" max="27" width="6" customWidth="1"/>
    <col min="28" max="28" width="33.33203125" customWidth="1"/>
  </cols>
  <sheetData>
    <row r="1" spans="1:28" ht="309.95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7.1" customHeight="1" x14ac:dyDescent="0.2"/>
    <row r="3" spans="1:28" ht="23.45" customHeight="1" x14ac:dyDescent="0.2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28" ht="14.25" customHeight="1" x14ac:dyDescent="0.2">
      <c r="A4" s="92" t="s">
        <v>2</v>
      </c>
      <c r="B4" s="95" t="s">
        <v>3</v>
      </c>
      <c r="C4" s="96"/>
      <c r="D4" s="96"/>
      <c r="E4" s="97"/>
      <c r="F4" s="98"/>
      <c r="G4" s="101" t="s">
        <v>4</v>
      </c>
      <c r="H4" s="102"/>
      <c r="I4" s="103"/>
      <c r="J4" s="98"/>
      <c r="K4" s="95" t="s">
        <v>5</v>
      </c>
      <c r="L4" s="96"/>
      <c r="M4" s="96"/>
      <c r="N4" s="97"/>
      <c r="O4" s="95" t="s">
        <v>6</v>
      </c>
      <c r="P4" s="96"/>
      <c r="Q4" s="96"/>
      <c r="R4" s="97"/>
      <c r="S4" s="98"/>
      <c r="T4" s="104" t="s">
        <v>7</v>
      </c>
      <c r="U4" s="105"/>
      <c r="V4" s="106"/>
      <c r="W4" s="98"/>
      <c r="X4" s="101" t="s">
        <v>8</v>
      </c>
      <c r="Y4" s="102"/>
      <c r="Z4" s="103"/>
      <c r="AA4" s="98"/>
    </row>
    <row r="5" spans="1:28" ht="11.85" customHeight="1" x14ac:dyDescent="0.2">
      <c r="A5" s="93"/>
      <c r="B5" s="2"/>
      <c r="C5" s="2"/>
      <c r="D5" s="2"/>
      <c r="E5" s="2"/>
      <c r="F5" s="99"/>
      <c r="G5" s="2"/>
      <c r="H5" s="2"/>
      <c r="I5" s="2"/>
      <c r="J5" s="99"/>
      <c r="K5" s="2"/>
      <c r="L5" s="2"/>
      <c r="M5" s="2"/>
      <c r="N5" s="2"/>
      <c r="O5" s="2"/>
      <c r="P5" s="2"/>
      <c r="Q5" s="2"/>
      <c r="R5" s="2"/>
      <c r="S5" s="99"/>
      <c r="T5" s="2"/>
      <c r="U5" s="2"/>
      <c r="V5" s="2"/>
      <c r="W5" s="99"/>
      <c r="X5" s="2"/>
      <c r="Y5" s="2"/>
      <c r="Z5" s="2"/>
      <c r="AA5" s="99"/>
    </row>
    <row r="6" spans="1:28" ht="11.85" customHeight="1" x14ac:dyDescent="0.2">
      <c r="A6" s="94"/>
      <c r="B6" s="2"/>
      <c r="C6" s="2"/>
      <c r="D6" s="2"/>
      <c r="E6" s="2"/>
      <c r="F6" s="100"/>
      <c r="G6" s="2"/>
      <c r="H6" s="2"/>
      <c r="I6" s="2"/>
      <c r="J6" s="100"/>
      <c r="K6" s="2"/>
      <c r="L6" s="2"/>
      <c r="M6" s="2"/>
      <c r="N6" s="2"/>
      <c r="O6" s="2"/>
      <c r="P6" s="2"/>
      <c r="Q6" s="2"/>
      <c r="R6" s="2"/>
      <c r="S6" s="100"/>
      <c r="T6" s="2"/>
      <c r="U6" s="2"/>
      <c r="V6" s="2"/>
      <c r="W6" s="100"/>
      <c r="X6" s="2"/>
      <c r="Y6" s="2"/>
      <c r="Z6" s="2"/>
      <c r="AA6" s="100"/>
    </row>
    <row r="7" spans="1:28" ht="14.25" customHeight="1" x14ac:dyDescent="0.2">
      <c r="A7" s="3">
        <v>1</v>
      </c>
      <c r="B7" s="4" t="s">
        <v>9</v>
      </c>
      <c r="C7" s="5" t="s">
        <v>9</v>
      </c>
      <c r="D7" s="4" t="s">
        <v>9</v>
      </c>
      <c r="E7" s="4" t="s">
        <v>9</v>
      </c>
      <c r="F7" s="4" t="s">
        <v>9</v>
      </c>
      <c r="G7" s="4" t="s">
        <v>9</v>
      </c>
      <c r="H7" s="4" t="s">
        <v>9</v>
      </c>
      <c r="I7" s="4" t="s">
        <v>9</v>
      </c>
      <c r="J7" s="4" t="s">
        <v>9</v>
      </c>
      <c r="K7" s="4" t="s">
        <v>9</v>
      </c>
      <c r="L7" s="4" t="s">
        <v>9</v>
      </c>
      <c r="M7" s="4" t="s">
        <v>9</v>
      </c>
      <c r="N7" s="4" t="s">
        <v>9</v>
      </c>
      <c r="O7" s="4" t="s">
        <v>9</v>
      </c>
      <c r="P7" s="4" t="s">
        <v>9</v>
      </c>
      <c r="Q7" s="4" t="s">
        <v>9</v>
      </c>
      <c r="R7" s="4" t="s">
        <v>9</v>
      </c>
      <c r="S7" s="1"/>
      <c r="T7" s="1"/>
      <c r="U7" s="6" t="s">
        <v>9</v>
      </c>
      <c r="V7" s="4" t="s">
        <v>9</v>
      </c>
      <c r="W7" s="6" t="s">
        <v>9</v>
      </c>
      <c r="X7" s="4" t="s">
        <v>9</v>
      </c>
      <c r="Y7" s="6" t="s">
        <v>9</v>
      </c>
      <c r="Z7" s="4" t="s">
        <v>9</v>
      </c>
      <c r="AA7" s="4" t="s">
        <v>9</v>
      </c>
    </row>
    <row r="8" spans="1:28" ht="15" customHeight="1" x14ac:dyDescent="0.2">
      <c r="A8" s="3">
        <v>2</v>
      </c>
      <c r="B8" s="4" t="s">
        <v>9</v>
      </c>
      <c r="C8" s="5" t="s">
        <v>9</v>
      </c>
      <c r="D8" s="4" t="s">
        <v>9</v>
      </c>
      <c r="E8" s="4" t="s">
        <v>9</v>
      </c>
      <c r="F8" s="4" t="s">
        <v>9</v>
      </c>
      <c r="G8" s="4" t="s">
        <v>9</v>
      </c>
      <c r="H8" s="4" t="s">
        <v>9</v>
      </c>
      <c r="I8" s="4" t="s">
        <v>9</v>
      </c>
      <c r="J8" s="4" t="s">
        <v>9</v>
      </c>
      <c r="K8" s="4" t="s">
        <v>9</v>
      </c>
      <c r="L8" s="4" t="s">
        <v>9</v>
      </c>
      <c r="M8" s="4" t="s">
        <v>9</v>
      </c>
      <c r="N8" s="4" t="s">
        <v>9</v>
      </c>
      <c r="O8" s="7" t="s">
        <v>10</v>
      </c>
      <c r="P8" s="7" t="s">
        <v>10</v>
      </c>
      <c r="Q8" s="7" t="s">
        <v>10</v>
      </c>
      <c r="R8" s="4" t="s">
        <v>11</v>
      </c>
      <c r="S8" s="1"/>
      <c r="T8" s="1"/>
      <c r="U8" s="8" t="s">
        <v>12</v>
      </c>
      <c r="V8" s="4" t="s">
        <v>9</v>
      </c>
      <c r="W8" s="6" t="s">
        <v>9</v>
      </c>
      <c r="X8" s="4" t="s">
        <v>9</v>
      </c>
      <c r="Y8" s="6" t="s">
        <v>9</v>
      </c>
      <c r="Z8" s="4" t="s">
        <v>9</v>
      </c>
      <c r="AA8" s="4" t="s">
        <v>9</v>
      </c>
    </row>
    <row r="9" spans="1:28" ht="14.25" customHeight="1" x14ac:dyDescent="0.2">
      <c r="A9" s="3">
        <v>3</v>
      </c>
      <c r="B9" s="4" t="s">
        <v>9</v>
      </c>
      <c r="C9" s="5" t="s">
        <v>9</v>
      </c>
      <c r="D9" s="4" t="s">
        <v>9</v>
      </c>
      <c r="E9" s="4" t="s">
        <v>9</v>
      </c>
      <c r="F9" s="4" t="s">
        <v>9</v>
      </c>
      <c r="G9" s="4" t="s">
        <v>9</v>
      </c>
      <c r="H9" s="4" t="s">
        <v>9</v>
      </c>
      <c r="I9" s="4" t="s">
        <v>9</v>
      </c>
      <c r="J9" s="4" t="s">
        <v>9</v>
      </c>
      <c r="K9" s="4" t="s">
        <v>9</v>
      </c>
      <c r="L9" s="4" t="s">
        <v>9</v>
      </c>
      <c r="M9" s="4" t="s">
        <v>9</v>
      </c>
      <c r="N9" s="4" t="s">
        <v>9</v>
      </c>
      <c r="O9" s="3">
        <v>8</v>
      </c>
      <c r="P9" s="3">
        <v>8</v>
      </c>
      <c r="Q9" s="3">
        <v>8</v>
      </c>
      <c r="R9" s="4" t="s">
        <v>11</v>
      </c>
      <c r="S9" s="1"/>
      <c r="T9" s="1"/>
      <c r="U9" s="6" t="s">
        <v>9</v>
      </c>
      <c r="V9" s="4" t="s">
        <v>9</v>
      </c>
      <c r="W9" s="6" t="s">
        <v>9</v>
      </c>
      <c r="X9" s="4" t="s">
        <v>9</v>
      </c>
      <c r="Y9" s="6" t="s">
        <v>9</v>
      </c>
      <c r="Z9" s="4" t="s">
        <v>9</v>
      </c>
      <c r="AA9" s="4" t="s">
        <v>9</v>
      </c>
    </row>
    <row r="10" spans="1:28" ht="15.2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</row>
    <row r="11" spans="1:28" ht="14.25" customHeight="1" x14ac:dyDescent="0.2">
      <c r="A11" s="92" t="s">
        <v>2</v>
      </c>
      <c r="B11" s="108" t="s">
        <v>13</v>
      </c>
      <c r="C11" s="109"/>
      <c r="D11" s="109"/>
      <c r="E11" s="110"/>
      <c r="F11" s="98"/>
      <c r="G11" s="104" t="s">
        <v>14</v>
      </c>
      <c r="H11" s="105"/>
      <c r="I11" s="106"/>
      <c r="J11" s="98"/>
      <c r="K11" s="108" t="s">
        <v>15</v>
      </c>
      <c r="L11" s="109"/>
      <c r="M11" s="109"/>
      <c r="N11" s="110"/>
      <c r="O11" s="108" t="s">
        <v>16</v>
      </c>
      <c r="P11" s="109"/>
      <c r="Q11" s="109"/>
      <c r="R11" s="110"/>
      <c r="S11" s="98"/>
      <c r="T11" s="104" t="s">
        <v>17</v>
      </c>
      <c r="U11" s="105"/>
      <c r="V11" s="106"/>
      <c r="W11" s="98"/>
      <c r="X11" s="108" t="s">
        <v>18</v>
      </c>
      <c r="Y11" s="109"/>
      <c r="Z11" s="109"/>
      <c r="AA11" s="110"/>
    </row>
    <row r="12" spans="1:28" ht="11.85" customHeight="1" x14ac:dyDescent="0.2">
      <c r="A12" s="93"/>
      <c r="B12" s="2"/>
      <c r="C12" s="2"/>
      <c r="D12" s="2"/>
      <c r="E12" s="2"/>
      <c r="F12" s="99"/>
      <c r="G12" s="2"/>
      <c r="H12" s="2"/>
      <c r="I12" s="2"/>
      <c r="J12" s="99"/>
      <c r="K12" s="2"/>
      <c r="L12" s="2"/>
      <c r="M12" s="2"/>
      <c r="N12" s="2"/>
      <c r="O12" s="2"/>
      <c r="P12" s="2"/>
      <c r="Q12" s="2"/>
      <c r="R12" s="2"/>
      <c r="S12" s="99"/>
      <c r="T12" s="2"/>
      <c r="U12" s="2"/>
      <c r="V12" s="2"/>
      <c r="W12" s="99"/>
      <c r="X12" s="2"/>
      <c r="Y12" s="2"/>
      <c r="Z12" s="2"/>
      <c r="AA12" s="2"/>
    </row>
    <row r="13" spans="1:28" ht="11.85" customHeight="1" x14ac:dyDescent="0.2">
      <c r="A13" s="94"/>
      <c r="B13" s="2"/>
      <c r="C13" s="2"/>
      <c r="D13" s="2"/>
      <c r="E13" s="2"/>
      <c r="F13" s="100"/>
      <c r="G13" s="2"/>
      <c r="H13" s="2"/>
      <c r="I13" s="2"/>
      <c r="J13" s="100"/>
      <c r="K13" s="2"/>
      <c r="L13" s="2"/>
      <c r="M13" s="2"/>
      <c r="N13" s="2"/>
      <c r="O13" s="2"/>
      <c r="P13" s="2"/>
      <c r="Q13" s="2"/>
      <c r="R13" s="2"/>
      <c r="S13" s="100"/>
      <c r="T13" s="2"/>
      <c r="U13" s="2"/>
      <c r="V13" s="2"/>
      <c r="W13" s="100"/>
      <c r="X13" s="2"/>
      <c r="Y13" s="2"/>
      <c r="Z13" s="2"/>
      <c r="AA13" s="2"/>
    </row>
    <row r="14" spans="1:28" ht="14.25" customHeight="1" x14ac:dyDescent="0.2">
      <c r="A14" s="3">
        <v>1</v>
      </c>
      <c r="B14" s="4" t="s">
        <v>9</v>
      </c>
      <c r="C14" s="5" t="s">
        <v>9</v>
      </c>
      <c r="D14" s="4" t="s">
        <v>9</v>
      </c>
      <c r="E14" s="4" t="s">
        <v>9</v>
      </c>
      <c r="F14" s="4" t="s">
        <v>9</v>
      </c>
      <c r="G14" s="4" t="s">
        <v>9</v>
      </c>
      <c r="H14" s="4" t="s">
        <v>9</v>
      </c>
      <c r="I14" s="4" t="s">
        <v>9</v>
      </c>
      <c r="J14" s="4" t="s">
        <v>9</v>
      </c>
      <c r="K14" s="4" t="s">
        <v>9</v>
      </c>
      <c r="L14" s="4" t="s">
        <v>9</v>
      </c>
      <c r="M14" s="4" t="s">
        <v>9</v>
      </c>
      <c r="N14" s="4" t="s">
        <v>9</v>
      </c>
      <c r="O14" s="4" t="s">
        <v>9</v>
      </c>
      <c r="P14" s="4" t="s">
        <v>9</v>
      </c>
      <c r="Q14" s="4" t="s">
        <v>11</v>
      </c>
      <c r="R14" s="4" t="s">
        <v>11</v>
      </c>
      <c r="S14" s="1"/>
      <c r="T14" s="1"/>
      <c r="U14" s="1"/>
      <c r="V14" s="1"/>
      <c r="W14" s="1"/>
      <c r="X14" s="1"/>
      <c r="Y14" s="1"/>
      <c r="Z14" s="1"/>
      <c r="AA14" s="1"/>
    </row>
    <row r="15" spans="1:28" ht="14.25" customHeight="1" x14ac:dyDescent="0.2">
      <c r="A15" s="3">
        <v>2</v>
      </c>
      <c r="B15" s="4" t="s">
        <v>9</v>
      </c>
      <c r="C15" s="5" t="s">
        <v>9</v>
      </c>
      <c r="D15" s="4" t="s">
        <v>9</v>
      </c>
      <c r="E15" s="4" t="s">
        <v>9</v>
      </c>
      <c r="F15" s="4" t="s">
        <v>9</v>
      </c>
      <c r="G15" s="4" t="s">
        <v>9</v>
      </c>
      <c r="H15" s="4" t="s">
        <v>9</v>
      </c>
      <c r="I15" s="4" t="s">
        <v>9</v>
      </c>
      <c r="J15" s="3">
        <v>8</v>
      </c>
      <c r="K15" s="3">
        <v>8</v>
      </c>
      <c r="L15" s="3">
        <v>8</v>
      </c>
      <c r="M15" s="3">
        <v>8</v>
      </c>
      <c r="N15" s="3">
        <v>8</v>
      </c>
      <c r="O15" s="3">
        <v>8</v>
      </c>
      <c r="P15" s="3">
        <v>8</v>
      </c>
      <c r="Q15" s="3">
        <v>8</v>
      </c>
      <c r="R15" s="4" t="s">
        <v>11</v>
      </c>
      <c r="S15" s="1"/>
      <c r="T15" s="1"/>
      <c r="U15" s="1"/>
      <c r="V15" s="1"/>
      <c r="W15" s="1"/>
      <c r="X15" s="1"/>
      <c r="Y15" s="1"/>
      <c r="Z15" s="1"/>
      <c r="AA15" s="1"/>
    </row>
    <row r="16" spans="1:28" ht="14.25" customHeight="1" x14ac:dyDescent="0.2">
      <c r="A16" s="3">
        <v>3</v>
      </c>
      <c r="B16" s="4" t="s">
        <v>9</v>
      </c>
      <c r="C16" s="5" t="s">
        <v>9</v>
      </c>
      <c r="D16" s="4" t="s">
        <v>9</v>
      </c>
      <c r="E16" s="4" t="s">
        <v>9</v>
      </c>
      <c r="F16" s="4" t="s">
        <v>9</v>
      </c>
      <c r="G16" s="3">
        <v>8</v>
      </c>
      <c r="H16" s="3">
        <v>8</v>
      </c>
      <c r="I16" s="4" t="s">
        <v>19</v>
      </c>
      <c r="J16" s="4" t="s">
        <v>19</v>
      </c>
      <c r="K16" s="4" t="s">
        <v>19</v>
      </c>
      <c r="L16" s="4" t="s">
        <v>19</v>
      </c>
      <c r="M16" s="4" t="s">
        <v>20</v>
      </c>
      <c r="N16" s="4" t="s">
        <v>20</v>
      </c>
      <c r="O16" s="4" t="s">
        <v>20</v>
      </c>
      <c r="P16" s="4" t="s">
        <v>20</v>
      </c>
      <c r="Q16" s="4" t="s">
        <v>20</v>
      </c>
      <c r="R16" s="4" t="s">
        <v>20</v>
      </c>
      <c r="S16" s="1"/>
      <c r="T16" s="1"/>
      <c r="U16" s="1"/>
      <c r="V16" s="1"/>
      <c r="W16" s="1"/>
      <c r="X16" s="1"/>
      <c r="Y16" s="1"/>
      <c r="Z16" s="1"/>
      <c r="AA16" s="1"/>
    </row>
    <row r="17" spans="1:27" ht="39.200000000000003" customHeight="1" x14ac:dyDescent="0.2">
      <c r="A17" s="111" t="s">
        <v>21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</row>
    <row r="18" spans="1:27" ht="13.7" customHeight="1" x14ac:dyDescent="0.2">
      <c r="A18" s="112" t="s">
        <v>22</v>
      </c>
      <c r="B18" s="115" t="s">
        <v>23</v>
      </c>
      <c r="C18" s="116"/>
      <c r="D18" s="116"/>
      <c r="E18" s="117"/>
      <c r="F18" s="121" t="s">
        <v>24</v>
      </c>
      <c r="G18" s="122"/>
      <c r="H18" s="123"/>
      <c r="I18" s="130" t="s">
        <v>25</v>
      </c>
      <c r="J18" s="131"/>
      <c r="K18" s="132"/>
      <c r="L18" s="139" t="s">
        <v>26</v>
      </c>
      <c r="M18" s="140"/>
      <c r="N18" s="140"/>
      <c r="O18" s="140"/>
      <c r="P18" s="140"/>
      <c r="Q18" s="140"/>
      <c r="R18" s="140"/>
      <c r="S18" s="140"/>
      <c r="T18" s="141"/>
      <c r="U18" s="121" t="s">
        <v>27</v>
      </c>
      <c r="V18" s="122"/>
      <c r="W18" s="123"/>
      <c r="X18" s="121" t="s">
        <v>28</v>
      </c>
      <c r="Y18" s="123"/>
      <c r="Z18" s="142" t="s">
        <v>29</v>
      </c>
      <c r="AA18" s="143"/>
    </row>
    <row r="19" spans="1:27" ht="12.75" customHeight="1" x14ac:dyDescent="0.2">
      <c r="A19" s="113"/>
      <c r="B19" s="118"/>
      <c r="C19" s="119"/>
      <c r="D19" s="119"/>
      <c r="E19" s="120"/>
      <c r="F19" s="124"/>
      <c r="G19" s="125"/>
      <c r="H19" s="126"/>
      <c r="I19" s="133"/>
      <c r="J19" s="134"/>
      <c r="K19" s="135"/>
      <c r="L19" s="148" t="s">
        <v>30</v>
      </c>
      <c r="M19" s="149"/>
      <c r="N19" s="149"/>
      <c r="O19" s="150"/>
      <c r="P19" s="154" t="s">
        <v>31</v>
      </c>
      <c r="Q19" s="155"/>
      <c r="R19" s="155"/>
      <c r="S19" s="155"/>
      <c r="T19" s="156"/>
      <c r="U19" s="124"/>
      <c r="V19" s="125"/>
      <c r="W19" s="126"/>
      <c r="X19" s="124"/>
      <c r="Y19" s="126"/>
      <c r="Z19" s="144"/>
      <c r="AA19" s="145"/>
    </row>
    <row r="20" spans="1:27" ht="12.75" customHeight="1" x14ac:dyDescent="0.2">
      <c r="A20" s="114"/>
      <c r="B20" s="160" t="s">
        <v>32</v>
      </c>
      <c r="C20" s="161"/>
      <c r="D20" s="162" t="s">
        <v>33</v>
      </c>
      <c r="E20" s="163"/>
      <c r="F20" s="127"/>
      <c r="G20" s="128"/>
      <c r="H20" s="129"/>
      <c r="I20" s="136"/>
      <c r="J20" s="137"/>
      <c r="K20" s="138"/>
      <c r="L20" s="151"/>
      <c r="M20" s="152"/>
      <c r="N20" s="152"/>
      <c r="O20" s="153"/>
      <c r="P20" s="157"/>
      <c r="Q20" s="158"/>
      <c r="R20" s="158"/>
      <c r="S20" s="158"/>
      <c r="T20" s="159"/>
      <c r="U20" s="127"/>
      <c r="V20" s="128"/>
      <c r="W20" s="129"/>
      <c r="X20" s="127"/>
      <c r="Y20" s="129"/>
      <c r="Z20" s="146"/>
      <c r="AA20" s="147"/>
    </row>
    <row r="21" spans="1:27" ht="12.75" customHeight="1" x14ac:dyDescent="0.2">
      <c r="A21" s="9">
        <v>1</v>
      </c>
      <c r="B21" s="164">
        <v>39</v>
      </c>
      <c r="C21" s="165"/>
      <c r="D21" s="166">
        <v>1404</v>
      </c>
      <c r="E21" s="167"/>
      <c r="F21" s="164">
        <v>2</v>
      </c>
      <c r="G21" s="168"/>
      <c r="H21" s="165"/>
      <c r="I21" s="169"/>
      <c r="J21" s="107"/>
      <c r="K21" s="170"/>
      <c r="L21" s="169"/>
      <c r="M21" s="107"/>
      <c r="N21" s="107"/>
      <c r="O21" s="170"/>
      <c r="P21" s="169"/>
      <c r="Q21" s="107"/>
      <c r="R21" s="107"/>
      <c r="S21" s="107"/>
      <c r="T21" s="170"/>
      <c r="U21" s="169"/>
      <c r="V21" s="107"/>
      <c r="W21" s="170"/>
      <c r="X21" s="164">
        <v>11</v>
      </c>
      <c r="Y21" s="165"/>
      <c r="Z21" s="164">
        <v>52</v>
      </c>
      <c r="AA21" s="165"/>
    </row>
    <row r="22" spans="1:27" ht="12.75" customHeight="1" x14ac:dyDescent="0.2">
      <c r="A22" s="9">
        <v>2</v>
      </c>
      <c r="B22" s="164">
        <v>28</v>
      </c>
      <c r="C22" s="165"/>
      <c r="D22" s="166">
        <v>1008</v>
      </c>
      <c r="E22" s="167"/>
      <c r="F22" s="164">
        <v>2</v>
      </c>
      <c r="G22" s="168"/>
      <c r="H22" s="165"/>
      <c r="I22" s="164">
        <v>3</v>
      </c>
      <c r="J22" s="168"/>
      <c r="K22" s="165"/>
      <c r="L22" s="164">
        <v>8</v>
      </c>
      <c r="M22" s="168"/>
      <c r="N22" s="168"/>
      <c r="O22" s="165"/>
      <c r="P22" s="169"/>
      <c r="Q22" s="107"/>
      <c r="R22" s="107"/>
      <c r="S22" s="107"/>
      <c r="T22" s="170"/>
      <c r="U22" s="169"/>
      <c r="V22" s="107"/>
      <c r="W22" s="170"/>
      <c r="X22" s="164">
        <v>11</v>
      </c>
      <c r="Y22" s="165"/>
      <c r="Z22" s="164">
        <v>52</v>
      </c>
      <c r="AA22" s="165"/>
    </row>
    <row r="23" spans="1:27" ht="12.75" customHeight="1" x14ac:dyDescent="0.2">
      <c r="A23" s="9">
        <v>3</v>
      </c>
      <c r="B23" s="164">
        <v>25</v>
      </c>
      <c r="C23" s="165"/>
      <c r="D23" s="164">
        <v>900</v>
      </c>
      <c r="E23" s="165"/>
      <c r="F23" s="164">
        <v>1</v>
      </c>
      <c r="G23" s="168"/>
      <c r="H23" s="165"/>
      <c r="I23" s="169"/>
      <c r="J23" s="107"/>
      <c r="K23" s="170"/>
      <c r="L23" s="164">
        <v>5</v>
      </c>
      <c r="M23" s="168"/>
      <c r="N23" s="168"/>
      <c r="O23" s="165"/>
      <c r="P23" s="164">
        <v>4</v>
      </c>
      <c r="Q23" s="168"/>
      <c r="R23" s="168"/>
      <c r="S23" s="168"/>
      <c r="T23" s="165"/>
      <c r="U23" s="164">
        <v>6</v>
      </c>
      <c r="V23" s="168"/>
      <c r="W23" s="165"/>
      <c r="X23" s="164">
        <v>2</v>
      </c>
      <c r="Y23" s="165"/>
      <c r="Z23" s="164">
        <v>43</v>
      </c>
      <c r="AA23" s="165"/>
    </row>
    <row r="24" spans="1:27" ht="29.85" customHeight="1" x14ac:dyDescent="0.2">
      <c r="A24" s="10" t="s">
        <v>34</v>
      </c>
      <c r="B24" s="164">
        <v>92</v>
      </c>
      <c r="C24" s="165"/>
      <c r="D24" s="166">
        <v>3312</v>
      </c>
      <c r="E24" s="167"/>
      <c r="F24" s="164">
        <v>5</v>
      </c>
      <c r="G24" s="168"/>
      <c r="H24" s="165"/>
      <c r="I24" s="171">
        <v>3</v>
      </c>
      <c r="J24" s="172"/>
      <c r="K24" s="173"/>
      <c r="L24" s="171">
        <v>13</v>
      </c>
      <c r="M24" s="172"/>
      <c r="N24" s="172"/>
      <c r="O24" s="173"/>
      <c r="P24" s="171">
        <v>4</v>
      </c>
      <c r="Q24" s="172"/>
      <c r="R24" s="172"/>
      <c r="S24" s="172"/>
      <c r="T24" s="173"/>
      <c r="U24" s="171">
        <v>6</v>
      </c>
      <c r="V24" s="172"/>
      <c r="W24" s="173"/>
      <c r="X24" s="171">
        <v>24</v>
      </c>
      <c r="Y24" s="173"/>
      <c r="Z24" s="174">
        <v>147</v>
      </c>
      <c r="AA24" s="175"/>
    </row>
    <row r="25" spans="1:27" ht="11.85" customHeight="1" x14ac:dyDescent="0.2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</row>
    <row r="26" spans="1:27" ht="14.25" customHeight="1" x14ac:dyDescent="0.2">
      <c r="A26" s="179" t="s">
        <v>35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"/>
      <c r="N26" s="176" t="s">
        <v>36</v>
      </c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8"/>
      <c r="AA26" s="4" t="s">
        <v>37</v>
      </c>
    </row>
    <row r="27" spans="1:27" ht="14.25" customHeight="1" x14ac:dyDescent="0.2">
      <c r="A27" s="176" t="s">
        <v>38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8"/>
      <c r="M27" s="4" t="s">
        <v>9</v>
      </c>
      <c r="N27" s="176" t="s">
        <v>39</v>
      </c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8"/>
      <c r="AA27" s="4" t="s">
        <v>11</v>
      </c>
    </row>
    <row r="28" spans="1:27" ht="15" customHeight="1" x14ac:dyDescent="0.2">
      <c r="A28" s="176" t="s">
        <v>25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8"/>
      <c r="M28" s="7" t="s">
        <v>10</v>
      </c>
      <c r="N28" s="176" t="s">
        <v>40</v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8"/>
      <c r="AA28" s="11" t="s">
        <v>41</v>
      </c>
    </row>
    <row r="29" spans="1:27" ht="14.25" customHeight="1" x14ac:dyDescent="0.2">
      <c r="A29" s="176" t="s">
        <v>42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8"/>
      <c r="M29" s="3">
        <v>8</v>
      </c>
      <c r="N29" s="176" t="s">
        <v>43</v>
      </c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8"/>
      <c r="AA29" s="1"/>
    </row>
  </sheetData>
  <mergeCells count="84">
    <mergeCell ref="A28:L28"/>
    <mergeCell ref="N28:Z28"/>
    <mergeCell ref="A29:L29"/>
    <mergeCell ref="N29:Z29"/>
    <mergeCell ref="A25:AA25"/>
    <mergeCell ref="A26:L26"/>
    <mergeCell ref="N26:Z26"/>
    <mergeCell ref="A27:L27"/>
    <mergeCell ref="N27:Z27"/>
    <mergeCell ref="Z23:AA23"/>
    <mergeCell ref="B24:C24"/>
    <mergeCell ref="D24:E24"/>
    <mergeCell ref="F24:H24"/>
    <mergeCell ref="I24:K24"/>
    <mergeCell ref="L24:O24"/>
    <mergeCell ref="P24:T24"/>
    <mergeCell ref="U24:W24"/>
    <mergeCell ref="X24:Y24"/>
    <mergeCell ref="Z24:AA24"/>
    <mergeCell ref="B23:C23"/>
    <mergeCell ref="D23:E23"/>
    <mergeCell ref="F23:H23"/>
    <mergeCell ref="I23:K23"/>
    <mergeCell ref="L23:O23"/>
    <mergeCell ref="U21:W21"/>
    <mergeCell ref="X21:Y21"/>
    <mergeCell ref="P23:T23"/>
    <mergeCell ref="U23:W23"/>
    <mergeCell ref="X23:Y23"/>
    <mergeCell ref="Z21:AA21"/>
    <mergeCell ref="B22:C22"/>
    <mergeCell ref="D22:E22"/>
    <mergeCell ref="F22:H22"/>
    <mergeCell ref="I22:K22"/>
    <mergeCell ref="L22:O22"/>
    <mergeCell ref="P22:T22"/>
    <mergeCell ref="U22:W22"/>
    <mergeCell ref="X22:Y22"/>
    <mergeCell ref="Z22:AA22"/>
    <mergeCell ref="B21:C21"/>
    <mergeCell ref="D21:E21"/>
    <mergeCell ref="F21:H21"/>
    <mergeCell ref="I21:K21"/>
    <mergeCell ref="L21:O21"/>
    <mergeCell ref="P21:T21"/>
    <mergeCell ref="A17:AA17"/>
    <mergeCell ref="A18:A20"/>
    <mergeCell ref="B18:E19"/>
    <mergeCell ref="F18:H20"/>
    <mergeCell ref="I18:K20"/>
    <mergeCell ref="L18:T18"/>
    <mergeCell ref="U18:W20"/>
    <mergeCell ref="X18:Y20"/>
    <mergeCell ref="Z18:AA20"/>
    <mergeCell ref="L19:O20"/>
    <mergeCell ref="P19:T20"/>
    <mergeCell ref="B20:C20"/>
    <mergeCell ref="D20:E20"/>
    <mergeCell ref="A10:AA10"/>
    <mergeCell ref="A11:A13"/>
    <mergeCell ref="B11:E11"/>
    <mergeCell ref="F11:F13"/>
    <mergeCell ref="G11:I11"/>
    <mergeCell ref="J11:J13"/>
    <mergeCell ref="K11:N11"/>
    <mergeCell ref="O11:R11"/>
    <mergeCell ref="S11:S13"/>
    <mergeCell ref="T11:V11"/>
    <mergeCell ref="W11:W13"/>
    <mergeCell ref="X11:AA11"/>
    <mergeCell ref="A1:AB1"/>
    <mergeCell ref="A3:AA3"/>
    <mergeCell ref="A4:A6"/>
    <mergeCell ref="B4:E4"/>
    <mergeCell ref="F4:F6"/>
    <mergeCell ref="G4:I4"/>
    <mergeCell ref="J4:J6"/>
    <mergeCell ref="K4:N4"/>
    <mergeCell ref="O4:R4"/>
    <mergeCell ref="S4:S6"/>
    <mergeCell ref="T4:V4"/>
    <mergeCell ref="W4:W6"/>
    <mergeCell ref="X4:Z4"/>
    <mergeCell ref="AA4:A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abSelected="1" showWhiteSpace="0" view="pageLayout" zoomScale="130" zoomScaleNormal="118" zoomScalePageLayoutView="130" workbookViewId="0">
      <selection activeCell="B2" sqref="B2:AF2"/>
    </sheetView>
  </sheetViews>
  <sheetFormatPr defaultColWidth="9" defaultRowHeight="12.75" x14ac:dyDescent="0.2"/>
  <cols>
    <col min="1" max="1" width="11.5" customWidth="1"/>
    <col min="2" max="2" width="36" customWidth="1"/>
    <col min="3" max="3" width="3" customWidth="1"/>
    <col min="4" max="4" width="5.5" hidden="1" customWidth="1"/>
    <col min="5" max="5" width="1.83203125" hidden="1" customWidth="1"/>
    <col min="6" max="6" width="2.6640625" customWidth="1"/>
    <col min="7" max="7" width="3" customWidth="1"/>
    <col min="8" max="17" width="2.6640625" customWidth="1"/>
    <col min="18" max="18" width="6.83203125" customWidth="1"/>
    <col min="19" max="19" width="5.5" customWidth="1"/>
    <col min="20" max="20" width="6.83203125" customWidth="1"/>
    <col min="21" max="22" width="5.5" customWidth="1"/>
    <col min="23" max="32" width="4.5" customWidth="1"/>
  </cols>
  <sheetData>
    <row r="1" spans="1:32" ht="15.75" x14ac:dyDescent="0.2">
      <c r="A1" s="20" t="s">
        <v>124</v>
      </c>
      <c r="B1" s="227" t="s">
        <v>125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</row>
    <row r="2" spans="1:32" ht="15.75" x14ac:dyDescent="0.2">
      <c r="A2" s="20" t="s">
        <v>127</v>
      </c>
      <c r="B2" s="227" t="s">
        <v>126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</row>
    <row r="3" spans="1:32" ht="15.7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36" t="s">
        <v>231</v>
      </c>
      <c r="AE3" s="236"/>
      <c r="AF3" s="236"/>
    </row>
    <row r="4" spans="1:32" ht="12.75" customHeight="1" x14ac:dyDescent="0.2">
      <c r="A4" s="182" t="s">
        <v>73</v>
      </c>
      <c r="B4" s="188" t="s">
        <v>74</v>
      </c>
      <c r="C4" s="188"/>
      <c r="D4" s="188"/>
      <c r="E4" s="189"/>
      <c r="F4" s="190" t="s">
        <v>128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84" t="s">
        <v>129</v>
      </c>
      <c r="S4" s="190" t="s">
        <v>141</v>
      </c>
      <c r="T4" s="231"/>
      <c r="U4" s="231"/>
      <c r="V4" s="231"/>
      <c r="W4" s="231"/>
      <c r="X4" s="231"/>
      <c r="Y4" s="231"/>
      <c r="Z4" s="232"/>
      <c r="AA4" s="183" t="s">
        <v>140</v>
      </c>
      <c r="AB4" s="183"/>
      <c r="AC4" s="183"/>
      <c r="AD4" s="183"/>
      <c r="AE4" s="183"/>
      <c r="AF4" s="183"/>
    </row>
    <row r="5" spans="1:32" x14ac:dyDescent="0.2">
      <c r="A5" s="182"/>
      <c r="B5" s="188"/>
      <c r="C5" s="188"/>
      <c r="D5" s="188"/>
      <c r="E5" s="189"/>
      <c r="F5" s="192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86"/>
      <c r="S5" s="233"/>
      <c r="T5" s="234"/>
      <c r="U5" s="234"/>
      <c r="V5" s="234"/>
      <c r="W5" s="234"/>
      <c r="X5" s="234"/>
      <c r="Y5" s="234"/>
      <c r="Z5" s="235"/>
      <c r="AA5" s="183"/>
      <c r="AB5" s="183"/>
      <c r="AC5" s="183"/>
      <c r="AD5" s="183"/>
      <c r="AE5" s="183"/>
      <c r="AF5" s="183"/>
    </row>
    <row r="6" spans="1:32" x14ac:dyDescent="0.2">
      <c r="A6" s="182"/>
      <c r="B6" s="188"/>
      <c r="C6" s="188"/>
      <c r="D6" s="188"/>
      <c r="E6" s="189"/>
      <c r="F6" s="192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86"/>
      <c r="S6" s="184" t="s">
        <v>130</v>
      </c>
      <c r="T6" s="229" t="s">
        <v>139</v>
      </c>
      <c r="U6" s="229"/>
      <c r="V6" s="229"/>
      <c r="W6" s="229"/>
      <c r="X6" s="229"/>
      <c r="Y6" s="229"/>
      <c r="Z6" s="229"/>
      <c r="AA6" s="183"/>
      <c r="AB6" s="183"/>
      <c r="AC6" s="183"/>
      <c r="AD6" s="183"/>
      <c r="AE6" s="183"/>
      <c r="AF6" s="183"/>
    </row>
    <row r="7" spans="1:32" ht="25.5" customHeight="1" x14ac:dyDescent="0.2">
      <c r="A7" s="182"/>
      <c r="B7" s="188"/>
      <c r="C7" s="188"/>
      <c r="D7" s="188"/>
      <c r="E7" s="189"/>
      <c r="F7" s="192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86"/>
      <c r="S7" s="239"/>
      <c r="T7" s="229" t="s">
        <v>136</v>
      </c>
      <c r="U7" s="229"/>
      <c r="V7" s="229"/>
      <c r="W7" s="229"/>
      <c r="X7" s="215" t="s">
        <v>137</v>
      </c>
      <c r="Y7" s="215" t="s">
        <v>75</v>
      </c>
      <c r="Z7" s="230" t="s">
        <v>138</v>
      </c>
      <c r="AA7" s="183" t="s">
        <v>67</v>
      </c>
      <c r="AB7" s="183"/>
      <c r="AC7" s="183" t="s">
        <v>68</v>
      </c>
      <c r="AD7" s="183"/>
      <c r="AE7" s="183" t="s">
        <v>69</v>
      </c>
      <c r="AF7" s="183"/>
    </row>
    <row r="8" spans="1:32" ht="41.25" customHeight="1" x14ac:dyDescent="0.2">
      <c r="A8" s="182"/>
      <c r="B8" s="188"/>
      <c r="C8" s="188"/>
      <c r="D8" s="188"/>
      <c r="E8" s="189"/>
      <c r="F8" s="194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86"/>
      <c r="S8" s="239"/>
      <c r="T8" s="184" t="s">
        <v>131</v>
      </c>
      <c r="U8" s="228" t="s">
        <v>135</v>
      </c>
      <c r="V8" s="228"/>
      <c r="W8" s="228"/>
      <c r="X8" s="215"/>
      <c r="Y8" s="215"/>
      <c r="Z8" s="230"/>
      <c r="AA8" s="46" t="s">
        <v>142</v>
      </c>
      <c r="AB8" s="46" t="s">
        <v>143</v>
      </c>
      <c r="AC8" s="46" t="s">
        <v>144</v>
      </c>
      <c r="AD8" s="46" t="s">
        <v>145</v>
      </c>
      <c r="AE8" s="46" t="s">
        <v>146</v>
      </c>
      <c r="AF8" s="46" t="s">
        <v>147</v>
      </c>
    </row>
    <row r="9" spans="1:32" ht="105.75" customHeight="1" x14ac:dyDescent="0.2">
      <c r="A9" s="182"/>
      <c r="B9" s="188"/>
      <c r="C9" s="188"/>
      <c r="D9" s="188"/>
      <c r="E9" s="189"/>
      <c r="F9" s="196" t="s">
        <v>196</v>
      </c>
      <c r="G9" s="196"/>
      <c r="H9" s="196"/>
      <c r="I9" s="196"/>
      <c r="J9" s="196"/>
      <c r="K9" s="196"/>
      <c r="L9" s="196" t="s">
        <v>188</v>
      </c>
      <c r="M9" s="196"/>
      <c r="N9" s="196"/>
      <c r="O9" s="196"/>
      <c r="P9" s="196"/>
      <c r="Q9" s="197"/>
      <c r="R9" s="187"/>
      <c r="S9" s="185"/>
      <c r="T9" s="185"/>
      <c r="U9" s="21" t="s">
        <v>132</v>
      </c>
      <c r="V9" s="21" t="s">
        <v>133</v>
      </c>
      <c r="W9" s="21" t="s">
        <v>134</v>
      </c>
      <c r="X9" s="215"/>
      <c r="Y9" s="215"/>
      <c r="Z9" s="230"/>
      <c r="AA9" s="73" t="s">
        <v>148</v>
      </c>
      <c r="AB9" s="46" t="s">
        <v>149</v>
      </c>
      <c r="AC9" s="46" t="s">
        <v>148</v>
      </c>
      <c r="AD9" s="46" t="s">
        <v>149</v>
      </c>
      <c r="AE9" s="46" t="s">
        <v>148</v>
      </c>
      <c r="AF9" s="46" t="s">
        <v>149</v>
      </c>
    </row>
    <row r="10" spans="1:32" ht="13.7" customHeight="1" x14ac:dyDescent="0.2">
      <c r="A10" s="52">
        <v>1</v>
      </c>
      <c r="B10" s="237">
        <v>2</v>
      </c>
      <c r="C10" s="237"/>
      <c r="D10" s="237"/>
      <c r="E10" s="238"/>
      <c r="F10" s="246" t="s">
        <v>198</v>
      </c>
      <c r="G10" s="247"/>
      <c r="H10" s="247"/>
      <c r="I10" s="247"/>
      <c r="J10" s="247"/>
      <c r="K10" s="248"/>
      <c r="L10" s="247" t="s">
        <v>199</v>
      </c>
      <c r="M10" s="247"/>
      <c r="N10" s="247"/>
      <c r="O10" s="247"/>
      <c r="P10" s="247"/>
      <c r="Q10" s="247"/>
      <c r="R10" s="53">
        <v>5</v>
      </c>
      <c r="S10" s="53">
        <v>6</v>
      </c>
      <c r="T10" s="53">
        <v>7</v>
      </c>
      <c r="U10" s="53">
        <v>8</v>
      </c>
      <c r="V10" s="53">
        <v>9</v>
      </c>
      <c r="W10" s="53">
        <v>10</v>
      </c>
      <c r="X10" s="53">
        <v>11</v>
      </c>
      <c r="Y10" s="53">
        <v>12</v>
      </c>
      <c r="Z10" s="54">
        <v>13</v>
      </c>
      <c r="AA10" s="74">
        <v>14</v>
      </c>
      <c r="AB10" s="53">
        <v>15</v>
      </c>
      <c r="AC10" s="53">
        <v>16</v>
      </c>
      <c r="AD10" s="53">
        <v>17</v>
      </c>
      <c r="AE10" s="53">
        <v>18</v>
      </c>
      <c r="AF10" s="53">
        <v>19</v>
      </c>
    </row>
    <row r="11" spans="1:32" x14ac:dyDescent="0.2">
      <c r="A11" s="16" t="s">
        <v>76</v>
      </c>
      <c r="B11" s="198" t="s">
        <v>77</v>
      </c>
      <c r="C11" s="198"/>
      <c r="D11" s="198"/>
      <c r="E11" s="203"/>
      <c r="F11" s="249" t="s">
        <v>255</v>
      </c>
      <c r="G11" s="250"/>
      <c r="H11" s="250"/>
      <c r="I11" s="250"/>
      <c r="J11" s="250"/>
      <c r="K11" s="251"/>
      <c r="L11" s="249" t="s">
        <v>228</v>
      </c>
      <c r="M11" s="250"/>
      <c r="N11" s="250"/>
      <c r="O11" s="250"/>
      <c r="P11" s="250"/>
      <c r="Q11" s="251"/>
      <c r="R11" s="29">
        <f t="shared" ref="R11:AF11" si="0">SUM(R12:R26)</f>
        <v>1404</v>
      </c>
      <c r="S11" s="27">
        <f t="shared" si="0"/>
        <v>0</v>
      </c>
      <c r="T11" s="27">
        <f t="shared" si="0"/>
        <v>1404</v>
      </c>
      <c r="U11" s="27">
        <f t="shared" si="0"/>
        <v>619</v>
      </c>
      <c r="V11" s="27">
        <f t="shared" si="0"/>
        <v>785</v>
      </c>
      <c r="W11" s="27">
        <f t="shared" si="0"/>
        <v>0</v>
      </c>
      <c r="X11" s="27">
        <f t="shared" si="0"/>
        <v>0</v>
      </c>
      <c r="Y11" s="27">
        <f t="shared" si="0"/>
        <v>0</v>
      </c>
      <c r="Z11" s="67">
        <f t="shared" si="0"/>
        <v>72</v>
      </c>
      <c r="AA11" s="75">
        <f t="shared" si="0"/>
        <v>594</v>
      </c>
      <c r="AB11" s="29">
        <f t="shared" si="0"/>
        <v>810</v>
      </c>
      <c r="AC11" s="29">
        <f t="shared" si="0"/>
        <v>0</v>
      </c>
      <c r="AD11" s="29">
        <f t="shared" si="0"/>
        <v>0</v>
      </c>
      <c r="AE11" s="29">
        <f t="shared" si="0"/>
        <v>0</v>
      </c>
      <c r="AF11" s="29">
        <f t="shared" si="0"/>
        <v>0</v>
      </c>
    </row>
    <row r="12" spans="1:32" ht="15" customHeight="1" x14ac:dyDescent="0.2">
      <c r="A12" s="17" t="s">
        <v>233</v>
      </c>
      <c r="B12" s="84" t="s">
        <v>71</v>
      </c>
      <c r="C12" s="85"/>
      <c r="D12" s="85"/>
      <c r="E12" s="86"/>
      <c r="F12" s="41" t="s">
        <v>212</v>
      </c>
      <c r="G12" s="65" t="s">
        <v>212</v>
      </c>
      <c r="H12" s="65" t="s">
        <v>212</v>
      </c>
      <c r="I12" s="65" t="s">
        <v>212</v>
      </c>
      <c r="J12" s="65" t="s">
        <v>212</v>
      </c>
      <c r="K12" s="40" t="s">
        <v>211</v>
      </c>
      <c r="L12" s="66" t="s">
        <v>207</v>
      </c>
      <c r="M12" s="65" t="s">
        <v>212</v>
      </c>
      <c r="N12" s="65" t="s">
        <v>212</v>
      </c>
      <c r="O12" s="65" t="s">
        <v>212</v>
      </c>
      <c r="P12" s="65" t="s">
        <v>212</v>
      </c>
      <c r="Q12" s="40" t="s">
        <v>211</v>
      </c>
      <c r="R12" s="29">
        <f>S12+T12</f>
        <v>78</v>
      </c>
      <c r="S12" s="28"/>
      <c r="T12" s="29">
        <v>78</v>
      </c>
      <c r="U12" s="28">
        <f>T12-V12-W12-K9</f>
        <v>6</v>
      </c>
      <c r="V12" s="28">
        <v>72</v>
      </c>
      <c r="W12" s="28"/>
      <c r="X12" s="28"/>
      <c r="Y12" s="28"/>
      <c r="Z12" s="30">
        <v>18</v>
      </c>
      <c r="AA12" s="76">
        <v>78</v>
      </c>
      <c r="AB12" s="28"/>
      <c r="AC12" s="32"/>
      <c r="AD12" s="32"/>
      <c r="AE12" s="32"/>
      <c r="AF12" s="32"/>
    </row>
    <row r="13" spans="1:32" ht="12" customHeight="1" x14ac:dyDescent="0.2">
      <c r="A13" s="82" t="s">
        <v>234</v>
      </c>
      <c r="B13" s="84" t="s">
        <v>72</v>
      </c>
      <c r="C13" s="85"/>
      <c r="D13" s="85"/>
      <c r="E13" s="86"/>
      <c r="F13" s="41" t="s">
        <v>212</v>
      </c>
      <c r="G13" s="66" t="s">
        <v>209</v>
      </c>
      <c r="H13" s="65" t="s">
        <v>212</v>
      </c>
      <c r="I13" s="65" t="s">
        <v>212</v>
      </c>
      <c r="J13" s="65" t="s">
        <v>212</v>
      </c>
      <c r="K13" s="40" t="s">
        <v>211</v>
      </c>
      <c r="L13" s="41" t="s">
        <v>212</v>
      </c>
      <c r="M13" s="65" t="s">
        <v>212</v>
      </c>
      <c r="N13" s="65" t="s">
        <v>212</v>
      </c>
      <c r="O13" s="65" t="s">
        <v>212</v>
      </c>
      <c r="P13" s="65" t="s">
        <v>212</v>
      </c>
      <c r="Q13" s="40" t="s">
        <v>211</v>
      </c>
      <c r="R13" s="29">
        <f t="shared" ref="R13:R68" si="1">S13+T13</f>
        <v>118</v>
      </c>
      <c r="S13" s="28"/>
      <c r="T13" s="29">
        <v>118</v>
      </c>
      <c r="U13" s="28">
        <f t="shared" ref="U13:U26" si="2">T13-V13</f>
        <v>0</v>
      </c>
      <c r="V13" s="28">
        <v>118</v>
      </c>
      <c r="W13" s="28"/>
      <c r="X13" s="28"/>
      <c r="Y13" s="28"/>
      <c r="Z13" s="30"/>
      <c r="AA13" s="76"/>
      <c r="AB13" s="28">
        <v>118</v>
      </c>
      <c r="AC13" s="32"/>
      <c r="AD13" s="32"/>
      <c r="AE13" s="32"/>
      <c r="AF13" s="32"/>
    </row>
    <row r="14" spans="1:32" ht="12.75" customHeight="1" x14ac:dyDescent="0.2">
      <c r="A14" s="82" t="s">
        <v>235</v>
      </c>
      <c r="B14" s="84" t="s">
        <v>78</v>
      </c>
      <c r="C14" s="85"/>
      <c r="D14" s="85"/>
      <c r="E14" s="86"/>
      <c r="F14" s="41" t="s">
        <v>212</v>
      </c>
      <c r="G14" s="65" t="s">
        <v>212</v>
      </c>
      <c r="H14" s="65" t="s">
        <v>212</v>
      </c>
      <c r="I14" s="65" t="s">
        <v>212</v>
      </c>
      <c r="J14" s="65" t="s">
        <v>212</v>
      </c>
      <c r="K14" s="40" t="s">
        <v>211</v>
      </c>
      <c r="L14" s="41" t="s">
        <v>212</v>
      </c>
      <c r="M14" s="66" t="s">
        <v>207</v>
      </c>
      <c r="N14" s="65" t="s">
        <v>212</v>
      </c>
      <c r="O14" s="65" t="s">
        <v>212</v>
      </c>
      <c r="P14" s="65" t="s">
        <v>212</v>
      </c>
      <c r="Q14" s="40" t="s">
        <v>211</v>
      </c>
      <c r="R14" s="29">
        <f t="shared" si="1"/>
        <v>118</v>
      </c>
      <c r="S14" s="28"/>
      <c r="T14" s="29">
        <v>118</v>
      </c>
      <c r="U14" s="28">
        <f t="shared" si="2"/>
        <v>0</v>
      </c>
      <c r="V14" s="28">
        <v>118</v>
      </c>
      <c r="W14" s="28"/>
      <c r="X14" s="28"/>
      <c r="Y14" s="28"/>
      <c r="Z14" s="30">
        <v>18</v>
      </c>
      <c r="AA14" s="76">
        <v>48</v>
      </c>
      <c r="AB14" s="28">
        <v>70</v>
      </c>
      <c r="AC14" s="32"/>
      <c r="AD14" s="32"/>
      <c r="AE14" s="32"/>
      <c r="AF14" s="32"/>
    </row>
    <row r="15" spans="1:32" ht="28.5" customHeight="1" x14ac:dyDescent="0.2">
      <c r="A15" s="82" t="s">
        <v>236</v>
      </c>
      <c r="B15" s="84" t="s">
        <v>150</v>
      </c>
      <c r="C15" s="87"/>
      <c r="D15" s="87"/>
      <c r="E15" s="88"/>
      <c r="F15" s="41" t="s">
        <v>212</v>
      </c>
      <c r="G15" s="65" t="s">
        <v>212</v>
      </c>
      <c r="H15" s="65" t="s">
        <v>212</v>
      </c>
      <c r="I15" s="65" t="s">
        <v>212</v>
      </c>
      <c r="J15" s="65" t="s">
        <v>212</v>
      </c>
      <c r="K15" s="40" t="s">
        <v>211</v>
      </c>
      <c r="L15" s="41" t="s">
        <v>212</v>
      </c>
      <c r="M15" s="66" t="s">
        <v>207</v>
      </c>
      <c r="N15" s="65" t="s">
        <v>212</v>
      </c>
      <c r="O15" s="65" t="s">
        <v>212</v>
      </c>
      <c r="P15" s="65" t="s">
        <v>212</v>
      </c>
      <c r="Q15" s="40" t="s">
        <v>211</v>
      </c>
      <c r="R15" s="29">
        <f t="shared" si="1"/>
        <v>234</v>
      </c>
      <c r="S15" s="28"/>
      <c r="T15" s="29">
        <v>234</v>
      </c>
      <c r="U15" s="28">
        <f t="shared" si="2"/>
        <v>82</v>
      </c>
      <c r="V15" s="28">
        <v>152</v>
      </c>
      <c r="W15" s="28"/>
      <c r="X15" s="28"/>
      <c r="Y15" s="28"/>
      <c r="Z15" s="30">
        <v>18</v>
      </c>
      <c r="AA15" s="76">
        <v>98</v>
      </c>
      <c r="AB15" s="28">
        <v>136</v>
      </c>
      <c r="AC15" s="32"/>
      <c r="AD15" s="32"/>
      <c r="AE15" s="32"/>
      <c r="AF15" s="32"/>
    </row>
    <row r="16" spans="1:32" ht="12" customHeight="1" x14ac:dyDescent="0.2">
      <c r="A16" s="82" t="s">
        <v>237</v>
      </c>
      <c r="B16" s="84" t="s">
        <v>79</v>
      </c>
      <c r="C16" s="85"/>
      <c r="D16" s="85"/>
      <c r="E16" s="86"/>
      <c r="F16" s="41" t="s">
        <v>212</v>
      </c>
      <c r="G16" s="65" t="s">
        <v>212</v>
      </c>
      <c r="H16" s="65" t="s">
        <v>212</v>
      </c>
      <c r="I16" s="65" t="s">
        <v>212</v>
      </c>
      <c r="J16" s="65" t="s">
        <v>212</v>
      </c>
      <c r="K16" s="40" t="s">
        <v>211</v>
      </c>
      <c r="L16" s="41" t="s">
        <v>212</v>
      </c>
      <c r="M16" s="66" t="s">
        <v>207</v>
      </c>
      <c r="N16" s="65" t="s">
        <v>212</v>
      </c>
      <c r="O16" s="65" t="s">
        <v>212</v>
      </c>
      <c r="P16" s="65" t="s">
        <v>212</v>
      </c>
      <c r="Q16" s="40" t="s">
        <v>211</v>
      </c>
      <c r="R16" s="29">
        <f t="shared" si="1"/>
        <v>118</v>
      </c>
      <c r="S16" s="28"/>
      <c r="T16" s="29">
        <v>118</v>
      </c>
      <c r="U16" s="28">
        <f t="shared" si="2"/>
        <v>82</v>
      </c>
      <c r="V16" s="28">
        <v>36</v>
      </c>
      <c r="W16" s="28"/>
      <c r="X16" s="28"/>
      <c r="Y16" s="28"/>
      <c r="Z16" s="30">
        <v>18</v>
      </c>
      <c r="AA16" s="76">
        <v>46</v>
      </c>
      <c r="AB16" s="28">
        <v>72</v>
      </c>
      <c r="AC16" s="32"/>
      <c r="AD16" s="32"/>
      <c r="AE16" s="32"/>
      <c r="AF16" s="32"/>
    </row>
    <row r="17" spans="1:32" ht="14.25" customHeight="1" x14ac:dyDescent="0.2">
      <c r="A17" s="82" t="s">
        <v>238</v>
      </c>
      <c r="B17" s="84" t="s">
        <v>80</v>
      </c>
      <c r="C17" s="85"/>
      <c r="D17" s="85"/>
      <c r="E17" s="86"/>
      <c r="F17" s="41" t="s">
        <v>212</v>
      </c>
      <c r="G17" s="66" t="s">
        <v>209</v>
      </c>
      <c r="H17" s="65" t="s">
        <v>212</v>
      </c>
      <c r="I17" s="65" t="s">
        <v>212</v>
      </c>
      <c r="J17" s="65" t="s">
        <v>212</v>
      </c>
      <c r="K17" s="40" t="s">
        <v>211</v>
      </c>
      <c r="L17" s="41" t="s">
        <v>212</v>
      </c>
      <c r="M17" s="65" t="s">
        <v>212</v>
      </c>
      <c r="N17" s="65" t="s">
        <v>212</v>
      </c>
      <c r="O17" s="65" t="s">
        <v>212</v>
      </c>
      <c r="P17" s="65" t="s">
        <v>212</v>
      </c>
      <c r="Q17" s="40" t="s">
        <v>211</v>
      </c>
      <c r="R17" s="29">
        <f t="shared" si="1"/>
        <v>118</v>
      </c>
      <c r="S17" s="28"/>
      <c r="T17" s="29">
        <v>118</v>
      </c>
      <c r="U17" s="28">
        <f t="shared" si="2"/>
        <v>9</v>
      </c>
      <c r="V17" s="28">
        <v>109</v>
      </c>
      <c r="W17" s="28"/>
      <c r="X17" s="28"/>
      <c r="Y17" s="28"/>
      <c r="Z17" s="30"/>
      <c r="AA17" s="76">
        <v>50</v>
      </c>
      <c r="AB17" s="28">
        <v>68</v>
      </c>
      <c r="AC17" s="32"/>
      <c r="AD17" s="32"/>
      <c r="AE17" s="32"/>
      <c r="AF17" s="32"/>
    </row>
    <row r="18" spans="1:32" ht="30.75" customHeight="1" x14ac:dyDescent="0.2">
      <c r="A18" s="82" t="s">
        <v>239</v>
      </c>
      <c r="B18" s="84" t="s">
        <v>81</v>
      </c>
      <c r="C18" s="85"/>
      <c r="D18" s="85"/>
      <c r="E18" s="86"/>
      <c r="F18" s="41" t="s">
        <v>212</v>
      </c>
      <c r="G18" s="66" t="s">
        <v>209</v>
      </c>
      <c r="H18" s="65" t="s">
        <v>212</v>
      </c>
      <c r="I18" s="65" t="s">
        <v>212</v>
      </c>
      <c r="J18" s="65" t="s">
        <v>212</v>
      </c>
      <c r="K18" s="40" t="s">
        <v>211</v>
      </c>
      <c r="L18" s="41" t="s">
        <v>212</v>
      </c>
      <c r="M18" s="65" t="s">
        <v>212</v>
      </c>
      <c r="N18" s="65" t="s">
        <v>212</v>
      </c>
      <c r="O18" s="65" t="s">
        <v>212</v>
      </c>
      <c r="P18" s="65" t="s">
        <v>212</v>
      </c>
      <c r="Q18" s="40" t="s">
        <v>211</v>
      </c>
      <c r="R18" s="29">
        <f t="shared" si="1"/>
        <v>70</v>
      </c>
      <c r="S18" s="28"/>
      <c r="T18" s="29">
        <v>70</v>
      </c>
      <c r="U18" s="28">
        <f t="shared" si="2"/>
        <v>30</v>
      </c>
      <c r="V18" s="28">
        <v>40</v>
      </c>
      <c r="W18" s="28"/>
      <c r="X18" s="28"/>
      <c r="Y18" s="28"/>
      <c r="Z18" s="30"/>
      <c r="AA18" s="76"/>
      <c r="AB18" s="28">
        <v>70</v>
      </c>
      <c r="AC18" s="32"/>
      <c r="AD18" s="32"/>
      <c r="AE18" s="32"/>
      <c r="AF18" s="32"/>
    </row>
    <row r="19" spans="1:32" ht="13.5" customHeight="1" x14ac:dyDescent="0.2">
      <c r="A19" s="82" t="s">
        <v>240</v>
      </c>
      <c r="B19" s="84" t="s">
        <v>82</v>
      </c>
      <c r="C19" s="85"/>
      <c r="D19" s="85"/>
      <c r="E19" s="86"/>
      <c r="F19" s="41" t="s">
        <v>212</v>
      </c>
      <c r="G19" s="66" t="s">
        <v>209</v>
      </c>
      <c r="H19" s="65" t="s">
        <v>212</v>
      </c>
      <c r="I19" s="65" t="s">
        <v>212</v>
      </c>
      <c r="J19" s="65" t="s">
        <v>212</v>
      </c>
      <c r="K19" s="40" t="s">
        <v>211</v>
      </c>
      <c r="L19" s="41" t="s">
        <v>212</v>
      </c>
      <c r="M19" s="65" t="s">
        <v>212</v>
      </c>
      <c r="N19" s="65" t="s">
        <v>212</v>
      </c>
      <c r="O19" s="65" t="s">
        <v>212</v>
      </c>
      <c r="P19" s="65" t="s">
        <v>212</v>
      </c>
      <c r="Q19" s="40" t="s">
        <v>211</v>
      </c>
      <c r="R19" s="29">
        <f t="shared" si="1"/>
        <v>100</v>
      </c>
      <c r="S19" s="28"/>
      <c r="T19" s="29">
        <v>100</v>
      </c>
      <c r="U19" s="28">
        <f t="shared" si="2"/>
        <v>30</v>
      </c>
      <c r="V19" s="28">
        <v>70</v>
      </c>
      <c r="W19" s="28"/>
      <c r="X19" s="28"/>
      <c r="Y19" s="28"/>
      <c r="Z19" s="30"/>
      <c r="AA19" s="76">
        <v>36</v>
      </c>
      <c r="AB19" s="28">
        <v>64</v>
      </c>
      <c r="AC19" s="32"/>
      <c r="AD19" s="32"/>
      <c r="AE19" s="32"/>
      <c r="AF19" s="32"/>
    </row>
    <row r="20" spans="1:32" ht="12" customHeight="1" x14ac:dyDescent="0.2">
      <c r="A20" s="82" t="s">
        <v>241</v>
      </c>
      <c r="B20" s="84" t="s">
        <v>83</v>
      </c>
      <c r="C20" s="85"/>
      <c r="D20" s="85"/>
      <c r="E20" s="86"/>
      <c r="F20" s="41" t="s">
        <v>212</v>
      </c>
      <c r="G20" s="66" t="s">
        <v>209</v>
      </c>
      <c r="H20" s="65" t="s">
        <v>212</v>
      </c>
      <c r="I20" s="65" t="s">
        <v>212</v>
      </c>
      <c r="J20" s="65" t="s">
        <v>212</v>
      </c>
      <c r="K20" s="40" t="s">
        <v>211</v>
      </c>
      <c r="L20" s="41" t="s">
        <v>212</v>
      </c>
      <c r="M20" s="65" t="s">
        <v>212</v>
      </c>
      <c r="N20" s="65" t="s">
        <v>212</v>
      </c>
      <c r="O20" s="65" t="s">
        <v>212</v>
      </c>
      <c r="P20" s="65" t="s">
        <v>212</v>
      </c>
      <c r="Q20" s="40" t="s">
        <v>211</v>
      </c>
      <c r="R20" s="29">
        <f t="shared" si="1"/>
        <v>78</v>
      </c>
      <c r="S20" s="28"/>
      <c r="T20" s="29">
        <v>78</v>
      </c>
      <c r="U20" s="28">
        <f t="shared" si="2"/>
        <v>60</v>
      </c>
      <c r="V20" s="28">
        <v>18</v>
      </c>
      <c r="W20" s="28"/>
      <c r="X20" s="28"/>
      <c r="Y20" s="28"/>
      <c r="Z20" s="30"/>
      <c r="AA20" s="76"/>
      <c r="AB20" s="28">
        <v>78</v>
      </c>
      <c r="AC20" s="55"/>
      <c r="AD20" s="55" t="s">
        <v>197</v>
      </c>
      <c r="AE20" s="55"/>
      <c r="AF20" s="55"/>
    </row>
    <row r="21" spans="1:32" ht="13.5" customHeight="1" x14ac:dyDescent="0.2">
      <c r="A21" s="82" t="s">
        <v>242</v>
      </c>
      <c r="B21" s="84" t="s">
        <v>84</v>
      </c>
      <c r="C21" s="85"/>
      <c r="D21" s="85"/>
      <c r="E21" s="86"/>
      <c r="F21" s="61" t="s">
        <v>209</v>
      </c>
      <c r="G21" s="65" t="s">
        <v>212</v>
      </c>
      <c r="H21" s="65" t="s">
        <v>212</v>
      </c>
      <c r="I21" s="65" t="s">
        <v>212</v>
      </c>
      <c r="J21" s="65" t="s">
        <v>212</v>
      </c>
      <c r="K21" s="40" t="s">
        <v>211</v>
      </c>
      <c r="L21" s="41" t="s">
        <v>212</v>
      </c>
      <c r="M21" s="65" t="s">
        <v>212</v>
      </c>
      <c r="N21" s="65" t="s">
        <v>212</v>
      </c>
      <c r="O21" s="65" t="s">
        <v>212</v>
      </c>
      <c r="P21" s="65" t="s">
        <v>212</v>
      </c>
      <c r="Q21" s="40" t="s">
        <v>211</v>
      </c>
      <c r="R21" s="29">
        <f t="shared" si="1"/>
        <v>72</v>
      </c>
      <c r="S21" s="28"/>
      <c r="T21" s="29">
        <v>72</v>
      </c>
      <c r="U21" s="28">
        <f t="shared" si="2"/>
        <v>52</v>
      </c>
      <c r="V21" s="28">
        <v>20</v>
      </c>
      <c r="W21" s="28"/>
      <c r="X21" s="28"/>
      <c r="Y21" s="28"/>
      <c r="Z21" s="30"/>
      <c r="AA21" s="76">
        <v>72</v>
      </c>
      <c r="AB21" s="28"/>
      <c r="AC21" s="32"/>
      <c r="AD21" s="32"/>
      <c r="AE21" s="32"/>
      <c r="AF21" s="32"/>
    </row>
    <row r="22" spans="1:32" ht="13.5" customHeight="1" x14ac:dyDescent="0.2">
      <c r="A22" s="82" t="s">
        <v>243</v>
      </c>
      <c r="B22" s="84" t="s">
        <v>85</v>
      </c>
      <c r="C22" s="85"/>
      <c r="D22" s="85"/>
      <c r="E22" s="86"/>
      <c r="F22" s="61" t="s">
        <v>209</v>
      </c>
      <c r="G22" s="65" t="s">
        <v>212</v>
      </c>
      <c r="H22" s="65" t="s">
        <v>212</v>
      </c>
      <c r="I22" s="65" t="s">
        <v>212</v>
      </c>
      <c r="J22" s="65" t="s">
        <v>212</v>
      </c>
      <c r="K22" s="40" t="s">
        <v>211</v>
      </c>
      <c r="L22" s="41" t="s">
        <v>212</v>
      </c>
      <c r="M22" s="65" t="s">
        <v>212</v>
      </c>
      <c r="N22" s="65" t="s">
        <v>212</v>
      </c>
      <c r="O22" s="65" t="s">
        <v>212</v>
      </c>
      <c r="P22" s="65" t="s">
        <v>212</v>
      </c>
      <c r="Q22" s="40" t="s">
        <v>211</v>
      </c>
      <c r="R22" s="29">
        <f t="shared" si="1"/>
        <v>86</v>
      </c>
      <c r="S22" s="28"/>
      <c r="T22" s="29">
        <v>86</v>
      </c>
      <c r="U22" s="28">
        <f t="shared" si="2"/>
        <v>64</v>
      </c>
      <c r="V22" s="28">
        <v>22</v>
      </c>
      <c r="W22" s="29"/>
      <c r="X22" s="29"/>
      <c r="Y22" s="29"/>
      <c r="Z22" s="31"/>
      <c r="AA22" s="76">
        <v>86</v>
      </c>
      <c r="AB22" s="28"/>
      <c r="AC22" s="32"/>
      <c r="AD22" s="32"/>
      <c r="AE22" s="32"/>
      <c r="AF22" s="32"/>
    </row>
    <row r="23" spans="1:32" ht="13.5" customHeight="1" x14ac:dyDescent="0.2">
      <c r="A23" s="82" t="s">
        <v>244</v>
      </c>
      <c r="B23" s="84" t="s">
        <v>179</v>
      </c>
      <c r="C23" s="85"/>
      <c r="D23" s="85"/>
      <c r="E23" s="86"/>
      <c r="F23" s="41" t="s">
        <v>212</v>
      </c>
      <c r="G23" s="66" t="s">
        <v>209</v>
      </c>
      <c r="H23" s="65" t="s">
        <v>212</v>
      </c>
      <c r="I23" s="65" t="s">
        <v>212</v>
      </c>
      <c r="J23" s="65" t="s">
        <v>212</v>
      </c>
      <c r="K23" s="40" t="s">
        <v>211</v>
      </c>
      <c r="L23" s="41" t="s">
        <v>212</v>
      </c>
      <c r="M23" s="65" t="s">
        <v>212</v>
      </c>
      <c r="N23" s="65" t="s">
        <v>212</v>
      </c>
      <c r="O23" s="65" t="s">
        <v>212</v>
      </c>
      <c r="P23" s="65" t="s">
        <v>212</v>
      </c>
      <c r="Q23" s="40" t="s">
        <v>211</v>
      </c>
      <c r="R23" s="29">
        <f t="shared" si="1"/>
        <v>110</v>
      </c>
      <c r="S23" s="28"/>
      <c r="T23" s="29">
        <v>110</v>
      </c>
      <c r="U23" s="28">
        <f t="shared" si="2"/>
        <v>100</v>
      </c>
      <c r="V23" s="28">
        <v>10</v>
      </c>
      <c r="W23" s="29"/>
      <c r="X23" s="29"/>
      <c r="Y23" s="29"/>
      <c r="Z23" s="31"/>
      <c r="AA23" s="76">
        <v>44</v>
      </c>
      <c r="AB23" s="28">
        <v>66</v>
      </c>
      <c r="AC23" s="32"/>
      <c r="AD23" s="32"/>
      <c r="AE23" s="32"/>
      <c r="AF23" s="32"/>
    </row>
    <row r="24" spans="1:32" ht="13.5" customHeight="1" x14ac:dyDescent="0.2">
      <c r="A24" s="82" t="s">
        <v>247</v>
      </c>
      <c r="B24" s="84" t="s">
        <v>151</v>
      </c>
      <c r="C24" s="85"/>
      <c r="D24" s="85"/>
      <c r="E24" s="86"/>
      <c r="F24" s="61" t="s">
        <v>209</v>
      </c>
      <c r="G24" s="65" t="s">
        <v>212</v>
      </c>
      <c r="H24" s="65" t="s">
        <v>212</v>
      </c>
      <c r="I24" s="65" t="s">
        <v>212</v>
      </c>
      <c r="J24" s="65" t="s">
        <v>212</v>
      </c>
      <c r="K24" s="40" t="s">
        <v>211</v>
      </c>
      <c r="L24" s="41" t="s">
        <v>212</v>
      </c>
      <c r="M24" s="65" t="s">
        <v>212</v>
      </c>
      <c r="N24" s="65" t="s">
        <v>212</v>
      </c>
      <c r="O24" s="65" t="s">
        <v>212</v>
      </c>
      <c r="P24" s="65" t="s">
        <v>212</v>
      </c>
      <c r="Q24" s="40" t="s">
        <v>211</v>
      </c>
      <c r="R24" s="29">
        <f t="shared" ref="R24:R25" si="3">S24+T24</f>
        <v>36</v>
      </c>
      <c r="S24" s="28"/>
      <c r="T24" s="29">
        <v>36</v>
      </c>
      <c r="U24" s="28">
        <f t="shared" si="2"/>
        <v>36</v>
      </c>
      <c r="V24" s="28"/>
      <c r="W24" s="28"/>
      <c r="X24" s="28"/>
      <c r="Y24" s="28"/>
      <c r="Z24" s="30"/>
      <c r="AA24" s="77">
        <v>36</v>
      </c>
      <c r="AB24" s="28"/>
      <c r="AC24" s="32"/>
      <c r="AD24" s="32"/>
      <c r="AE24" s="32"/>
      <c r="AF24" s="32"/>
    </row>
    <row r="25" spans="1:32" ht="13.5" customHeight="1" x14ac:dyDescent="0.2">
      <c r="A25" s="82" t="s">
        <v>245</v>
      </c>
      <c r="B25" s="84" t="s">
        <v>232</v>
      </c>
      <c r="C25" s="85"/>
      <c r="D25" s="83"/>
      <c r="E25" s="83"/>
      <c r="F25" s="41" t="s">
        <v>212</v>
      </c>
      <c r="G25" s="66" t="s">
        <v>248</v>
      </c>
      <c r="H25" s="65" t="s">
        <v>212</v>
      </c>
      <c r="I25" s="65" t="s">
        <v>212</v>
      </c>
      <c r="J25" s="65" t="s">
        <v>212</v>
      </c>
      <c r="K25" s="40" t="s">
        <v>211</v>
      </c>
      <c r="L25" s="41" t="s">
        <v>212</v>
      </c>
      <c r="M25" s="65" t="s">
        <v>212</v>
      </c>
      <c r="N25" s="65" t="s">
        <v>212</v>
      </c>
      <c r="O25" s="65" t="s">
        <v>212</v>
      </c>
      <c r="P25" s="65" t="s">
        <v>212</v>
      </c>
      <c r="Q25" s="40" t="s">
        <v>211</v>
      </c>
      <c r="R25" s="29">
        <f t="shared" si="3"/>
        <v>34</v>
      </c>
      <c r="S25" s="28"/>
      <c r="T25" s="29">
        <v>34</v>
      </c>
      <c r="U25" s="28">
        <f t="shared" si="2"/>
        <v>34</v>
      </c>
      <c r="V25" s="28"/>
      <c r="W25" s="28"/>
      <c r="X25" s="28"/>
      <c r="Y25" s="28"/>
      <c r="Z25" s="30"/>
      <c r="AA25" s="77"/>
      <c r="AB25" s="28">
        <v>34</v>
      </c>
      <c r="AC25" s="32"/>
      <c r="AD25" s="32"/>
      <c r="AE25" s="32"/>
      <c r="AF25" s="32"/>
    </row>
    <row r="26" spans="1:32" ht="16.5" customHeight="1" x14ac:dyDescent="0.2">
      <c r="A26" s="82" t="s">
        <v>246</v>
      </c>
      <c r="B26" s="84" t="s">
        <v>70</v>
      </c>
      <c r="C26" s="85"/>
      <c r="D26" s="85"/>
      <c r="E26" s="86"/>
      <c r="F26" s="41" t="s">
        <v>212</v>
      </c>
      <c r="G26" s="66" t="s">
        <v>209</v>
      </c>
      <c r="H26" s="65" t="s">
        <v>212</v>
      </c>
      <c r="I26" s="65" t="s">
        <v>212</v>
      </c>
      <c r="J26" s="65" t="s">
        <v>212</v>
      </c>
      <c r="K26" s="40" t="s">
        <v>211</v>
      </c>
      <c r="L26" s="41" t="s">
        <v>212</v>
      </c>
      <c r="M26" s="65" t="s">
        <v>212</v>
      </c>
      <c r="N26" s="65" t="s">
        <v>212</v>
      </c>
      <c r="O26" s="65" t="s">
        <v>212</v>
      </c>
      <c r="P26" s="65" t="s">
        <v>212</v>
      </c>
      <c r="Q26" s="40" t="s">
        <v>211</v>
      </c>
      <c r="R26" s="29">
        <f t="shared" si="1"/>
        <v>34</v>
      </c>
      <c r="S26" s="28"/>
      <c r="T26" s="29">
        <v>34</v>
      </c>
      <c r="U26" s="28">
        <f t="shared" si="2"/>
        <v>34</v>
      </c>
      <c r="V26" s="28"/>
      <c r="W26" s="28"/>
      <c r="X26" s="28"/>
      <c r="Y26" s="28"/>
      <c r="Z26" s="30"/>
      <c r="AA26" s="77"/>
      <c r="AB26" s="28">
        <v>34</v>
      </c>
      <c r="AC26" s="32"/>
      <c r="AD26" s="32"/>
      <c r="AE26" s="32"/>
      <c r="AF26" s="32"/>
    </row>
    <row r="27" spans="1:32" ht="25.5" customHeight="1" x14ac:dyDescent="0.2">
      <c r="A27" s="16" t="s">
        <v>86</v>
      </c>
      <c r="B27" s="198" t="s">
        <v>172</v>
      </c>
      <c r="C27" s="199"/>
      <c r="D27" s="199"/>
      <c r="E27" s="200"/>
      <c r="F27" s="249" t="s">
        <v>227</v>
      </c>
      <c r="G27" s="250"/>
      <c r="H27" s="250"/>
      <c r="I27" s="250"/>
      <c r="J27" s="250"/>
      <c r="K27" s="251"/>
      <c r="L27" s="249" t="s">
        <v>226</v>
      </c>
      <c r="M27" s="250"/>
      <c r="N27" s="250"/>
      <c r="O27" s="250"/>
      <c r="P27" s="250"/>
      <c r="Q27" s="251"/>
      <c r="R27" s="29">
        <f>SUM(R28:R31)</f>
        <v>462</v>
      </c>
      <c r="S27" s="27">
        <f t="shared" ref="S27:AF27" si="4">SUM(S28:S31)</f>
        <v>154</v>
      </c>
      <c r="T27" s="27">
        <f t="shared" si="4"/>
        <v>308</v>
      </c>
      <c r="U27" s="27">
        <f t="shared" si="4"/>
        <v>81</v>
      </c>
      <c r="V27" s="27">
        <f t="shared" si="4"/>
        <v>227</v>
      </c>
      <c r="W27" s="27">
        <f t="shared" si="4"/>
        <v>0</v>
      </c>
      <c r="X27" s="27">
        <f t="shared" si="4"/>
        <v>0</v>
      </c>
      <c r="Y27" s="27">
        <f t="shared" si="4"/>
        <v>0</v>
      </c>
      <c r="Z27" s="67">
        <f t="shared" si="4"/>
        <v>0</v>
      </c>
      <c r="AA27" s="75">
        <f t="shared" si="4"/>
        <v>0</v>
      </c>
      <c r="AB27" s="29">
        <f t="shared" si="4"/>
        <v>0</v>
      </c>
      <c r="AC27" s="29">
        <f t="shared" si="4"/>
        <v>52</v>
      </c>
      <c r="AD27" s="29">
        <f t="shared" si="4"/>
        <v>104</v>
      </c>
      <c r="AE27" s="29">
        <f t="shared" si="4"/>
        <v>56</v>
      </c>
      <c r="AF27" s="29">
        <f t="shared" si="4"/>
        <v>96</v>
      </c>
    </row>
    <row r="28" spans="1:32" x14ac:dyDescent="0.2">
      <c r="A28" s="17" t="s">
        <v>87</v>
      </c>
      <c r="B28" s="201" t="s">
        <v>88</v>
      </c>
      <c r="C28" s="201"/>
      <c r="D28" s="201"/>
      <c r="E28" s="202"/>
      <c r="F28" s="41" t="s">
        <v>212</v>
      </c>
      <c r="G28" s="65" t="s">
        <v>212</v>
      </c>
      <c r="H28" s="65" t="s">
        <v>212</v>
      </c>
      <c r="I28" s="65" t="s">
        <v>212</v>
      </c>
      <c r="J28" s="65" t="s">
        <v>212</v>
      </c>
      <c r="K28" s="63" t="s">
        <v>210</v>
      </c>
      <c r="L28" s="41" t="s">
        <v>212</v>
      </c>
      <c r="M28" s="65" t="s">
        <v>212</v>
      </c>
      <c r="N28" s="65" t="s">
        <v>212</v>
      </c>
      <c r="O28" s="65" t="s">
        <v>212</v>
      </c>
      <c r="P28" s="65" t="s">
        <v>212</v>
      </c>
      <c r="Q28" s="40" t="s">
        <v>211</v>
      </c>
      <c r="R28" s="29">
        <f t="shared" si="1"/>
        <v>48</v>
      </c>
      <c r="S28" s="28"/>
      <c r="T28" s="29">
        <v>48</v>
      </c>
      <c r="U28" s="28">
        <f>T28-V28-W28-X28</f>
        <v>25</v>
      </c>
      <c r="V28" s="28">
        <v>23</v>
      </c>
      <c r="W28" s="28"/>
      <c r="X28" s="28"/>
      <c r="Y28" s="28"/>
      <c r="Z28" s="30"/>
      <c r="AA28" s="77"/>
      <c r="AB28" s="32"/>
      <c r="AC28" s="32"/>
      <c r="AD28" s="32"/>
      <c r="AE28" s="32"/>
      <c r="AF28" s="28">
        <v>48</v>
      </c>
    </row>
    <row r="29" spans="1:32" ht="14.25" customHeight="1" x14ac:dyDescent="0.2">
      <c r="A29" s="17" t="s">
        <v>89</v>
      </c>
      <c r="B29" s="201" t="s">
        <v>79</v>
      </c>
      <c r="C29" s="201"/>
      <c r="D29" s="201"/>
      <c r="E29" s="202"/>
      <c r="F29" s="41" t="s">
        <v>212</v>
      </c>
      <c r="G29" s="65" t="s">
        <v>212</v>
      </c>
      <c r="H29" s="65" t="s">
        <v>212</v>
      </c>
      <c r="I29" s="66" t="s">
        <v>209</v>
      </c>
      <c r="J29" s="65" t="s">
        <v>212</v>
      </c>
      <c r="K29" s="40" t="s">
        <v>211</v>
      </c>
      <c r="L29" s="41" t="s">
        <v>212</v>
      </c>
      <c r="M29" s="65" t="s">
        <v>212</v>
      </c>
      <c r="N29" s="65" t="s">
        <v>212</v>
      </c>
      <c r="O29" s="65" t="s">
        <v>212</v>
      </c>
      <c r="P29" s="65" t="s">
        <v>212</v>
      </c>
      <c r="Q29" s="40" t="s">
        <v>211</v>
      </c>
      <c r="R29" s="29">
        <f t="shared" si="1"/>
        <v>48</v>
      </c>
      <c r="S29" s="28"/>
      <c r="T29" s="29">
        <v>48</v>
      </c>
      <c r="U29" s="28">
        <f t="shared" ref="U29:U42" si="5">T29-V29-W29-X29</f>
        <v>48</v>
      </c>
      <c r="V29" s="32"/>
      <c r="W29" s="32"/>
      <c r="X29" s="32"/>
      <c r="Y29" s="32"/>
      <c r="Z29" s="33"/>
      <c r="AA29" s="77"/>
      <c r="AB29" s="32"/>
      <c r="AC29" s="32"/>
      <c r="AD29" s="32">
        <v>48</v>
      </c>
      <c r="AE29" s="32"/>
      <c r="AF29" s="28"/>
    </row>
    <row r="30" spans="1:32" x14ac:dyDescent="0.2">
      <c r="A30" s="17" t="s">
        <v>90</v>
      </c>
      <c r="B30" s="201" t="s">
        <v>78</v>
      </c>
      <c r="C30" s="201"/>
      <c r="D30" s="201"/>
      <c r="E30" s="202"/>
      <c r="F30" s="41" t="s">
        <v>212</v>
      </c>
      <c r="G30" s="65" t="s">
        <v>212</v>
      </c>
      <c r="H30" s="65" t="s">
        <v>212</v>
      </c>
      <c r="I30" s="65" t="s">
        <v>212</v>
      </c>
      <c r="J30" s="65" t="s">
        <v>212</v>
      </c>
      <c r="K30" s="63" t="s">
        <v>210</v>
      </c>
      <c r="L30" s="41" t="s">
        <v>212</v>
      </c>
      <c r="M30" s="65" t="s">
        <v>212</v>
      </c>
      <c r="N30" s="65" t="s">
        <v>212</v>
      </c>
      <c r="O30" s="65" t="s">
        <v>212</v>
      </c>
      <c r="P30" s="65" t="s">
        <v>212</v>
      </c>
      <c r="Q30" s="40" t="s">
        <v>211</v>
      </c>
      <c r="R30" s="29">
        <f t="shared" si="1"/>
        <v>154</v>
      </c>
      <c r="S30" s="28">
        <v>48</v>
      </c>
      <c r="T30" s="29">
        <v>106</v>
      </c>
      <c r="U30" s="28">
        <f t="shared" si="5"/>
        <v>8</v>
      </c>
      <c r="V30" s="28">
        <v>98</v>
      </c>
      <c r="W30" s="28"/>
      <c r="X30" s="28"/>
      <c r="Y30" s="28"/>
      <c r="Z30" s="30"/>
      <c r="AA30" s="77"/>
      <c r="AB30" s="32"/>
      <c r="AC30" s="28">
        <v>26</v>
      </c>
      <c r="AD30" s="28">
        <v>28</v>
      </c>
      <c r="AE30" s="28">
        <v>28</v>
      </c>
      <c r="AF30" s="28">
        <v>24</v>
      </c>
    </row>
    <row r="31" spans="1:32" x14ac:dyDescent="0.2">
      <c r="A31" s="17" t="s">
        <v>91</v>
      </c>
      <c r="B31" s="201" t="s">
        <v>80</v>
      </c>
      <c r="C31" s="201"/>
      <c r="D31" s="201"/>
      <c r="E31" s="202"/>
      <c r="F31" s="41" t="s">
        <v>212</v>
      </c>
      <c r="G31" s="65" t="s">
        <v>212</v>
      </c>
      <c r="H31" s="65" t="s">
        <v>212</v>
      </c>
      <c r="I31" s="65" t="s">
        <v>212</v>
      </c>
      <c r="J31" s="65" t="s">
        <v>212</v>
      </c>
      <c r="K31" s="63" t="s">
        <v>210</v>
      </c>
      <c r="L31" s="41" t="s">
        <v>212</v>
      </c>
      <c r="M31" s="65" t="s">
        <v>212</v>
      </c>
      <c r="N31" s="65" t="s">
        <v>212</v>
      </c>
      <c r="O31" s="65" t="s">
        <v>212</v>
      </c>
      <c r="P31" s="65" t="s">
        <v>212</v>
      </c>
      <c r="Q31" s="40" t="s">
        <v>211</v>
      </c>
      <c r="R31" s="29">
        <f t="shared" si="1"/>
        <v>212</v>
      </c>
      <c r="S31" s="28">
        <v>106</v>
      </c>
      <c r="T31" s="29">
        <v>106</v>
      </c>
      <c r="U31" s="28">
        <f t="shared" si="5"/>
        <v>0</v>
      </c>
      <c r="V31" s="28">
        <v>106</v>
      </c>
      <c r="W31" s="28"/>
      <c r="X31" s="28"/>
      <c r="Y31" s="28"/>
      <c r="Z31" s="30"/>
      <c r="AA31" s="77"/>
      <c r="AB31" s="32"/>
      <c r="AC31" s="28">
        <v>26</v>
      </c>
      <c r="AD31" s="28">
        <v>28</v>
      </c>
      <c r="AE31" s="28">
        <v>28</v>
      </c>
      <c r="AF31" s="28">
        <v>24</v>
      </c>
    </row>
    <row r="32" spans="1:32" ht="27" customHeight="1" x14ac:dyDescent="0.2">
      <c r="A32" s="16" t="s">
        <v>92</v>
      </c>
      <c r="B32" s="198" t="s">
        <v>173</v>
      </c>
      <c r="C32" s="199"/>
      <c r="D32" s="199"/>
      <c r="E32" s="200"/>
      <c r="F32" s="249" t="s">
        <v>221</v>
      </c>
      <c r="G32" s="250"/>
      <c r="H32" s="250"/>
      <c r="I32" s="250"/>
      <c r="J32" s="250"/>
      <c r="K32" s="251"/>
      <c r="L32" s="249" t="s">
        <v>226</v>
      </c>
      <c r="M32" s="250"/>
      <c r="N32" s="250"/>
      <c r="O32" s="250"/>
      <c r="P32" s="250"/>
      <c r="Q32" s="251"/>
      <c r="R32" s="29">
        <f>SUM(R33:R34)</f>
        <v>234</v>
      </c>
      <c r="S32" s="27">
        <f t="shared" ref="S32:AF32" si="6">SUM(S33:S34)</f>
        <v>78</v>
      </c>
      <c r="T32" s="27">
        <f t="shared" si="6"/>
        <v>156</v>
      </c>
      <c r="U32" s="27">
        <f t="shared" si="6"/>
        <v>50</v>
      </c>
      <c r="V32" s="27">
        <f t="shared" si="6"/>
        <v>106</v>
      </c>
      <c r="W32" s="27">
        <f t="shared" si="6"/>
        <v>0</v>
      </c>
      <c r="X32" s="27">
        <f t="shared" si="6"/>
        <v>0</v>
      </c>
      <c r="Y32" s="27">
        <f t="shared" si="6"/>
        <v>0</v>
      </c>
      <c r="Z32" s="67">
        <f t="shared" si="6"/>
        <v>0</v>
      </c>
      <c r="AA32" s="75">
        <f t="shared" si="6"/>
        <v>0</v>
      </c>
      <c r="AB32" s="29">
        <f t="shared" si="6"/>
        <v>0</v>
      </c>
      <c r="AC32" s="29">
        <f t="shared" si="6"/>
        <v>56</v>
      </c>
      <c r="AD32" s="29">
        <f t="shared" si="6"/>
        <v>0</v>
      </c>
      <c r="AE32" s="29">
        <f t="shared" si="6"/>
        <v>100</v>
      </c>
      <c r="AF32" s="29">
        <f t="shared" si="6"/>
        <v>0</v>
      </c>
    </row>
    <row r="33" spans="1:32" ht="38.25" customHeight="1" x14ac:dyDescent="0.2">
      <c r="A33" s="17" t="s">
        <v>93</v>
      </c>
      <c r="B33" s="201" t="s">
        <v>177</v>
      </c>
      <c r="C33" s="199"/>
      <c r="D33" s="199"/>
      <c r="E33" s="200"/>
      <c r="F33" s="41" t="s">
        <v>212</v>
      </c>
      <c r="G33" s="65" t="s">
        <v>212</v>
      </c>
      <c r="H33" s="66" t="s">
        <v>209</v>
      </c>
      <c r="I33" s="65" t="s">
        <v>212</v>
      </c>
      <c r="J33" s="65" t="s">
        <v>212</v>
      </c>
      <c r="K33" s="40" t="s">
        <v>211</v>
      </c>
      <c r="L33" s="41" t="s">
        <v>212</v>
      </c>
      <c r="M33" s="65" t="s">
        <v>212</v>
      </c>
      <c r="N33" s="65" t="s">
        <v>212</v>
      </c>
      <c r="O33" s="65" t="s">
        <v>212</v>
      </c>
      <c r="P33" s="65" t="s">
        <v>212</v>
      </c>
      <c r="Q33" s="40" t="s">
        <v>211</v>
      </c>
      <c r="R33" s="29">
        <f t="shared" si="1"/>
        <v>84</v>
      </c>
      <c r="S33" s="28">
        <v>28</v>
      </c>
      <c r="T33" s="29">
        <v>56</v>
      </c>
      <c r="U33" s="28">
        <f t="shared" si="5"/>
        <v>10</v>
      </c>
      <c r="V33" s="28">
        <v>46</v>
      </c>
      <c r="W33" s="28"/>
      <c r="X33" s="28"/>
      <c r="Y33" s="28"/>
      <c r="Z33" s="30"/>
      <c r="AA33" s="77"/>
      <c r="AB33" s="32"/>
      <c r="AC33" s="28">
        <v>56</v>
      </c>
      <c r="AD33" s="28"/>
      <c r="AE33" s="32"/>
      <c r="AF33" s="32"/>
    </row>
    <row r="34" spans="1:32" ht="14.25" customHeight="1" x14ac:dyDescent="0.2">
      <c r="A34" s="17" t="s">
        <v>94</v>
      </c>
      <c r="B34" s="201" t="s">
        <v>95</v>
      </c>
      <c r="C34" s="201"/>
      <c r="D34" s="201"/>
      <c r="E34" s="202"/>
      <c r="F34" s="41" t="s">
        <v>212</v>
      </c>
      <c r="G34" s="65" t="s">
        <v>212</v>
      </c>
      <c r="H34" s="65" t="s">
        <v>212</v>
      </c>
      <c r="I34" s="65" t="s">
        <v>212</v>
      </c>
      <c r="J34" s="66" t="s">
        <v>209</v>
      </c>
      <c r="K34" s="40" t="s">
        <v>211</v>
      </c>
      <c r="L34" s="41" t="s">
        <v>212</v>
      </c>
      <c r="M34" s="65" t="s">
        <v>212</v>
      </c>
      <c r="N34" s="65" t="s">
        <v>212</v>
      </c>
      <c r="O34" s="65" t="s">
        <v>212</v>
      </c>
      <c r="P34" s="65" t="s">
        <v>212</v>
      </c>
      <c r="Q34" s="40" t="s">
        <v>211</v>
      </c>
      <c r="R34" s="29">
        <f t="shared" si="1"/>
        <v>150</v>
      </c>
      <c r="S34" s="28">
        <v>50</v>
      </c>
      <c r="T34" s="29">
        <v>100</v>
      </c>
      <c r="U34" s="28">
        <f t="shared" si="5"/>
        <v>40</v>
      </c>
      <c r="V34" s="32">
        <v>60</v>
      </c>
      <c r="W34" s="32"/>
      <c r="X34" s="32"/>
      <c r="Y34" s="32"/>
      <c r="Z34" s="33"/>
      <c r="AA34" s="77"/>
      <c r="AB34" s="32"/>
      <c r="AC34" s="32"/>
      <c r="AD34" s="28"/>
      <c r="AE34" s="28">
        <v>100</v>
      </c>
      <c r="AF34" s="32"/>
    </row>
    <row r="35" spans="1:32" x14ac:dyDescent="0.2">
      <c r="A35" s="16" t="s">
        <v>98</v>
      </c>
      <c r="B35" s="198" t="s">
        <v>174</v>
      </c>
      <c r="C35" s="198"/>
      <c r="D35" s="198"/>
      <c r="E35" s="203"/>
      <c r="F35" s="249" t="s">
        <v>224</v>
      </c>
      <c r="G35" s="250"/>
      <c r="H35" s="250"/>
      <c r="I35" s="250"/>
      <c r="J35" s="250"/>
      <c r="K35" s="251"/>
      <c r="L35" s="249" t="s">
        <v>225</v>
      </c>
      <c r="M35" s="250"/>
      <c r="N35" s="250"/>
      <c r="O35" s="250"/>
      <c r="P35" s="250"/>
      <c r="Q35" s="251"/>
      <c r="R35" s="29">
        <f>SUM(R36:R42)</f>
        <v>810</v>
      </c>
      <c r="S35" s="27">
        <f t="shared" ref="S35:AF35" si="7">SUM(S36:S42)</f>
        <v>270</v>
      </c>
      <c r="T35" s="27">
        <f t="shared" si="7"/>
        <v>540</v>
      </c>
      <c r="U35" s="27">
        <f t="shared" si="7"/>
        <v>156</v>
      </c>
      <c r="V35" s="27">
        <f t="shared" si="7"/>
        <v>374</v>
      </c>
      <c r="W35" s="27">
        <f t="shared" si="7"/>
        <v>0</v>
      </c>
      <c r="X35" s="27">
        <f t="shared" si="7"/>
        <v>0</v>
      </c>
      <c r="Y35" s="27">
        <f t="shared" si="7"/>
        <v>2</v>
      </c>
      <c r="Z35" s="67">
        <f t="shared" si="7"/>
        <v>8</v>
      </c>
      <c r="AA35" s="75">
        <f t="shared" si="7"/>
        <v>0</v>
      </c>
      <c r="AB35" s="29">
        <f t="shared" si="7"/>
        <v>0</v>
      </c>
      <c r="AC35" s="29">
        <f t="shared" si="7"/>
        <v>146</v>
      </c>
      <c r="AD35" s="29">
        <f t="shared" si="7"/>
        <v>126</v>
      </c>
      <c r="AE35" s="29">
        <f t="shared" si="7"/>
        <v>130</v>
      </c>
      <c r="AF35" s="29">
        <f t="shared" si="7"/>
        <v>138</v>
      </c>
    </row>
    <row r="36" spans="1:32" ht="13.5" customHeight="1" x14ac:dyDescent="0.2">
      <c r="A36" s="17" t="s">
        <v>213</v>
      </c>
      <c r="B36" s="201" t="s">
        <v>99</v>
      </c>
      <c r="C36" s="201"/>
      <c r="D36" s="201"/>
      <c r="E36" s="202"/>
      <c r="F36" s="41" t="s">
        <v>212</v>
      </c>
      <c r="G36" s="65" t="s">
        <v>212</v>
      </c>
      <c r="H36" s="65" t="s">
        <v>212</v>
      </c>
      <c r="I36" s="66" t="s">
        <v>209</v>
      </c>
      <c r="J36" s="65" t="s">
        <v>212</v>
      </c>
      <c r="K36" s="40" t="s">
        <v>211</v>
      </c>
      <c r="L36" s="41" t="s">
        <v>212</v>
      </c>
      <c r="M36" s="65" t="s">
        <v>212</v>
      </c>
      <c r="N36" s="65" t="s">
        <v>212</v>
      </c>
      <c r="O36" s="65" t="s">
        <v>212</v>
      </c>
      <c r="P36" s="65" t="s">
        <v>212</v>
      </c>
      <c r="Q36" s="40" t="s">
        <v>211</v>
      </c>
      <c r="R36" s="29">
        <f t="shared" si="1"/>
        <v>54</v>
      </c>
      <c r="S36" s="28">
        <v>18</v>
      </c>
      <c r="T36" s="29">
        <v>36</v>
      </c>
      <c r="U36" s="28">
        <f t="shared" si="5"/>
        <v>27</v>
      </c>
      <c r="V36" s="28">
        <v>9</v>
      </c>
      <c r="W36" s="28"/>
      <c r="X36" s="28"/>
      <c r="Y36" s="28"/>
      <c r="Z36" s="30"/>
      <c r="AA36" s="77"/>
      <c r="AB36" s="32"/>
      <c r="AC36" s="32"/>
      <c r="AD36" s="32">
        <v>36</v>
      </c>
      <c r="AE36" s="32"/>
      <c r="AF36" s="28"/>
    </row>
    <row r="37" spans="1:32" ht="14.25" customHeight="1" x14ac:dyDescent="0.2">
      <c r="A37" s="47" t="s">
        <v>214</v>
      </c>
      <c r="B37" s="201" t="s">
        <v>100</v>
      </c>
      <c r="C37" s="201"/>
      <c r="D37" s="201"/>
      <c r="E37" s="202"/>
      <c r="F37" s="41" t="s">
        <v>212</v>
      </c>
      <c r="G37" s="65" t="s">
        <v>212</v>
      </c>
      <c r="H37" s="66" t="s">
        <v>209</v>
      </c>
      <c r="I37" s="65" t="s">
        <v>212</v>
      </c>
      <c r="J37" s="65" t="s">
        <v>212</v>
      </c>
      <c r="K37" s="40" t="s">
        <v>211</v>
      </c>
      <c r="L37" s="41" t="s">
        <v>212</v>
      </c>
      <c r="M37" s="65" t="s">
        <v>212</v>
      </c>
      <c r="N37" s="65" t="s">
        <v>212</v>
      </c>
      <c r="O37" s="65" t="s">
        <v>212</v>
      </c>
      <c r="P37" s="65" t="s">
        <v>212</v>
      </c>
      <c r="Q37" s="40" t="s">
        <v>211</v>
      </c>
      <c r="R37" s="29">
        <f t="shared" si="1"/>
        <v>60</v>
      </c>
      <c r="S37" s="28">
        <v>20</v>
      </c>
      <c r="T37" s="29">
        <v>40</v>
      </c>
      <c r="U37" s="28">
        <f t="shared" si="5"/>
        <v>27</v>
      </c>
      <c r="V37" s="28">
        <v>13</v>
      </c>
      <c r="W37" s="28"/>
      <c r="X37" s="28"/>
      <c r="Y37" s="28"/>
      <c r="Z37" s="30"/>
      <c r="AA37" s="77"/>
      <c r="AB37" s="32"/>
      <c r="AC37" s="28">
        <v>40</v>
      </c>
      <c r="AD37" s="32"/>
      <c r="AE37" s="32"/>
      <c r="AF37" s="32"/>
    </row>
    <row r="38" spans="1:32" ht="25.5" customHeight="1" x14ac:dyDescent="0.2">
      <c r="A38" s="47" t="s">
        <v>215</v>
      </c>
      <c r="B38" s="201" t="s">
        <v>160</v>
      </c>
      <c r="C38" s="199"/>
      <c r="D38" s="199"/>
      <c r="E38" s="200"/>
      <c r="F38" s="41" t="s">
        <v>212</v>
      </c>
      <c r="G38" s="65" t="s">
        <v>212</v>
      </c>
      <c r="H38" s="65" t="s">
        <v>212</v>
      </c>
      <c r="I38" s="65" t="s">
        <v>212</v>
      </c>
      <c r="J38" s="65" t="s">
        <v>212</v>
      </c>
      <c r="K38" s="40" t="s">
        <v>211</v>
      </c>
      <c r="L38" s="41" t="s">
        <v>212</v>
      </c>
      <c r="M38" s="65" t="s">
        <v>212</v>
      </c>
      <c r="N38" s="65" t="s">
        <v>212</v>
      </c>
      <c r="O38" s="65" t="s">
        <v>212</v>
      </c>
      <c r="P38" s="65" t="s">
        <v>212</v>
      </c>
      <c r="Q38" s="63" t="s">
        <v>208</v>
      </c>
      <c r="R38" s="29">
        <f t="shared" si="1"/>
        <v>291</v>
      </c>
      <c r="S38" s="28">
        <v>97</v>
      </c>
      <c r="T38" s="29">
        <v>194</v>
      </c>
      <c r="U38" s="28">
        <f>T38-V38-W38-X38-Y38-Z38</f>
        <v>0</v>
      </c>
      <c r="V38" s="28">
        <v>184</v>
      </c>
      <c r="W38" s="28"/>
      <c r="X38" s="28"/>
      <c r="Y38" s="28">
        <v>2</v>
      </c>
      <c r="Z38" s="30">
        <v>8</v>
      </c>
      <c r="AA38" s="77"/>
      <c r="AB38" s="32"/>
      <c r="AC38" s="28">
        <v>46</v>
      </c>
      <c r="AD38" s="28">
        <v>54</v>
      </c>
      <c r="AE38" s="28">
        <v>48</v>
      </c>
      <c r="AF38" s="28">
        <v>46</v>
      </c>
    </row>
    <row r="39" spans="1:32" x14ac:dyDescent="0.2">
      <c r="A39" s="47" t="s">
        <v>216</v>
      </c>
      <c r="B39" s="201" t="s">
        <v>101</v>
      </c>
      <c r="C39" s="201"/>
      <c r="D39" s="201"/>
      <c r="E39" s="202"/>
      <c r="F39" s="41" t="s">
        <v>212</v>
      </c>
      <c r="G39" s="65" t="s">
        <v>212</v>
      </c>
      <c r="H39" s="65" t="s">
        <v>212</v>
      </c>
      <c r="I39" s="65" t="s">
        <v>212</v>
      </c>
      <c r="J39" s="65" t="s">
        <v>212</v>
      </c>
      <c r="K39" s="63" t="s">
        <v>210</v>
      </c>
      <c r="L39" s="41" t="s">
        <v>212</v>
      </c>
      <c r="M39" s="65" t="s">
        <v>212</v>
      </c>
      <c r="N39" s="65" t="s">
        <v>212</v>
      </c>
      <c r="O39" s="65" t="s">
        <v>212</v>
      </c>
      <c r="P39" s="65" t="s">
        <v>212</v>
      </c>
      <c r="Q39" s="40" t="s">
        <v>211</v>
      </c>
      <c r="R39" s="29">
        <f t="shared" si="1"/>
        <v>102</v>
      </c>
      <c r="S39" s="28">
        <v>34</v>
      </c>
      <c r="T39" s="29">
        <v>68</v>
      </c>
      <c r="U39" s="28">
        <f t="shared" si="5"/>
        <v>20</v>
      </c>
      <c r="V39" s="28">
        <v>48</v>
      </c>
      <c r="W39" s="28"/>
      <c r="X39" s="28"/>
      <c r="Y39" s="28"/>
      <c r="Z39" s="30"/>
      <c r="AA39" s="77"/>
      <c r="AB39" s="32"/>
      <c r="AC39" s="32"/>
      <c r="AD39" s="32"/>
      <c r="AE39" s="28">
        <v>34</v>
      </c>
      <c r="AF39" s="28">
        <v>34</v>
      </c>
    </row>
    <row r="40" spans="1:32" ht="30" customHeight="1" x14ac:dyDescent="0.2">
      <c r="A40" s="47" t="s">
        <v>217</v>
      </c>
      <c r="B40" s="225" t="s">
        <v>230</v>
      </c>
      <c r="C40" s="226"/>
      <c r="D40" s="226"/>
      <c r="E40" s="226"/>
      <c r="F40" s="41" t="s">
        <v>212</v>
      </c>
      <c r="G40" s="65" t="s">
        <v>212</v>
      </c>
      <c r="H40" s="65" t="s">
        <v>212</v>
      </c>
      <c r="I40" s="66" t="s">
        <v>209</v>
      </c>
      <c r="J40" s="65" t="s">
        <v>212</v>
      </c>
      <c r="K40" s="40" t="s">
        <v>211</v>
      </c>
      <c r="L40" s="41" t="s">
        <v>212</v>
      </c>
      <c r="M40" s="65" t="s">
        <v>212</v>
      </c>
      <c r="N40" s="65" t="s">
        <v>212</v>
      </c>
      <c r="O40" s="65" t="s">
        <v>212</v>
      </c>
      <c r="P40" s="65" t="s">
        <v>212</v>
      </c>
      <c r="Q40" s="40" t="s">
        <v>211</v>
      </c>
      <c r="R40" s="29">
        <f t="shared" si="1"/>
        <v>54</v>
      </c>
      <c r="S40" s="34">
        <v>18</v>
      </c>
      <c r="T40" s="27">
        <v>36</v>
      </c>
      <c r="U40" s="34">
        <f t="shared" si="5"/>
        <v>26</v>
      </c>
      <c r="V40" s="34">
        <v>10</v>
      </c>
      <c r="W40" s="34"/>
      <c r="X40" s="34"/>
      <c r="Y40" s="34"/>
      <c r="Z40" s="35"/>
      <c r="AA40" s="77"/>
      <c r="AB40" s="32"/>
      <c r="AC40" s="32"/>
      <c r="AD40" s="32">
        <v>36</v>
      </c>
      <c r="AE40" s="28"/>
      <c r="AF40" s="28"/>
    </row>
    <row r="41" spans="1:32" ht="15" customHeight="1" x14ac:dyDescent="0.2">
      <c r="A41" s="47" t="s">
        <v>218</v>
      </c>
      <c r="B41" s="225" t="s">
        <v>176</v>
      </c>
      <c r="C41" s="226"/>
      <c r="D41" s="226"/>
      <c r="E41" s="226"/>
      <c r="F41" s="41" t="s">
        <v>212</v>
      </c>
      <c r="G41" s="65" t="s">
        <v>212</v>
      </c>
      <c r="H41" s="66" t="s">
        <v>209</v>
      </c>
      <c r="I41" s="65" t="s">
        <v>212</v>
      </c>
      <c r="J41" s="65" t="s">
        <v>212</v>
      </c>
      <c r="K41" s="40" t="s">
        <v>211</v>
      </c>
      <c r="L41" s="41" t="s">
        <v>212</v>
      </c>
      <c r="M41" s="65" t="s">
        <v>212</v>
      </c>
      <c r="N41" s="65" t="s">
        <v>212</v>
      </c>
      <c r="O41" s="65" t="s">
        <v>212</v>
      </c>
      <c r="P41" s="65" t="s">
        <v>212</v>
      </c>
      <c r="Q41" s="40" t="s">
        <v>211</v>
      </c>
      <c r="R41" s="29">
        <f t="shared" si="1"/>
        <v>90</v>
      </c>
      <c r="S41" s="34">
        <v>30</v>
      </c>
      <c r="T41" s="27">
        <v>60</v>
      </c>
      <c r="U41" s="34">
        <f t="shared" si="5"/>
        <v>10</v>
      </c>
      <c r="V41" s="34">
        <v>50</v>
      </c>
      <c r="W41" s="34"/>
      <c r="X41" s="34"/>
      <c r="Y41" s="34"/>
      <c r="Z41" s="35"/>
      <c r="AA41" s="77"/>
      <c r="AB41" s="32"/>
      <c r="AC41" s="32">
        <v>60</v>
      </c>
      <c r="AD41" s="32"/>
      <c r="AE41" s="28"/>
      <c r="AF41" s="28"/>
    </row>
    <row r="42" spans="1:32" x14ac:dyDescent="0.2">
      <c r="A42" s="47" t="s">
        <v>219</v>
      </c>
      <c r="B42" s="225" t="s">
        <v>175</v>
      </c>
      <c r="C42" s="226"/>
      <c r="D42" s="226"/>
      <c r="E42" s="226"/>
      <c r="F42" s="41" t="s">
        <v>212</v>
      </c>
      <c r="G42" s="65" t="s">
        <v>212</v>
      </c>
      <c r="H42" s="65" t="s">
        <v>212</v>
      </c>
      <c r="I42" s="65" t="s">
        <v>212</v>
      </c>
      <c r="J42" s="65" t="s">
        <v>212</v>
      </c>
      <c r="K42" s="63" t="s">
        <v>210</v>
      </c>
      <c r="L42" s="41" t="s">
        <v>212</v>
      </c>
      <c r="M42" s="65" t="s">
        <v>212</v>
      </c>
      <c r="N42" s="65" t="s">
        <v>212</v>
      </c>
      <c r="O42" s="65" t="s">
        <v>212</v>
      </c>
      <c r="P42" s="65" t="s">
        <v>212</v>
      </c>
      <c r="Q42" s="40" t="s">
        <v>211</v>
      </c>
      <c r="R42" s="29">
        <f t="shared" si="1"/>
        <v>159</v>
      </c>
      <c r="S42" s="34">
        <v>53</v>
      </c>
      <c r="T42" s="27">
        <v>106</v>
      </c>
      <c r="U42" s="34">
        <f t="shared" si="5"/>
        <v>46</v>
      </c>
      <c r="V42" s="34">
        <v>60</v>
      </c>
      <c r="W42" s="34"/>
      <c r="X42" s="34"/>
      <c r="Y42" s="34"/>
      <c r="Z42" s="35"/>
      <c r="AA42" s="77"/>
      <c r="AB42" s="32"/>
      <c r="AC42" s="32"/>
      <c r="AD42" s="32"/>
      <c r="AE42" s="28">
        <v>48</v>
      </c>
      <c r="AF42" s="28">
        <v>58</v>
      </c>
    </row>
    <row r="43" spans="1:32" x14ac:dyDescent="0.2">
      <c r="A43" s="24" t="s">
        <v>96</v>
      </c>
      <c r="B43" s="198" t="s">
        <v>97</v>
      </c>
      <c r="C43" s="198"/>
      <c r="D43" s="198"/>
      <c r="E43" s="203"/>
      <c r="F43" s="249" t="s">
        <v>254</v>
      </c>
      <c r="G43" s="250"/>
      <c r="H43" s="250"/>
      <c r="I43" s="250"/>
      <c r="J43" s="250"/>
      <c r="K43" s="251"/>
      <c r="L43" s="249" t="s">
        <v>223</v>
      </c>
      <c r="M43" s="250"/>
      <c r="N43" s="250"/>
      <c r="O43" s="250"/>
      <c r="P43" s="250"/>
      <c r="Q43" s="251"/>
      <c r="R43" s="29">
        <f>R44+R49+R54+R60+R65</f>
        <v>2076</v>
      </c>
      <c r="S43" s="27">
        <f t="shared" ref="S43:AF43" si="8">S44+S49+S54+S60+S65</f>
        <v>452</v>
      </c>
      <c r="T43" s="27">
        <f t="shared" si="8"/>
        <v>1624</v>
      </c>
      <c r="U43" s="27">
        <f t="shared" si="8"/>
        <v>415</v>
      </c>
      <c r="V43" s="27">
        <f t="shared" si="8"/>
        <v>419</v>
      </c>
      <c r="W43" s="27">
        <f t="shared" si="8"/>
        <v>70</v>
      </c>
      <c r="X43" s="27">
        <f t="shared" si="8"/>
        <v>720</v>
      </c>
      <c r="Y43" s="27">
        <f t="shared" si="8"/>
        <v>18</v>
      </c>
      <c r="Z43" s="67">
        <f t="shared" si="8"/>
        <v>80</v>
      </c>
      <c r="AA43" s="75">
        <f t="shared" si="8"/>
        <v>0</v>
      </c>
      <c r="AB43" s="29">
        <f t="shared" si="8"/>
        <v>0</v>
      </c>
      <c r="AC43" s="29">
        <f t="shared" si="8"/>
        <v>348</v>
      </c>
      <c r="AD43" s="29">
        <f t="shared" si="8"/>
        <v>594</v>
      </c>
      <c r="AE43" s="29">
        <f t="shared" si="8"/>
        <v>296</v>
      </c>
      <c r="AF43" s="29">
        <f t="shared" si="8"/>
        <v>386</v>
      </c>
    </row>
    <row r="44" spans="1:32" x14ac:dyDescent="0.2">
      <c r="A44" s="16" t="s">
        <v>102</v>
      </c>
      <c r="B44" s="198" t="s">
        <v>103</v>
      </c>
      <c r="C44" s="198"/>
      <c r="D44" s="198"/>
      <c r="E44" s="203"/>
      <c r="F44" s="252" t="s">
        <v>253</v>
      </c>
      <c r="G44" s="253"/>
      <c r="H44" s="253"/>
      <c r="I44" s="253"/>
      <c r="J44" s="253"/>
      <c r="K44" s="254"/>
      <c r="L44" s="249" t="s">
        <v>220</v>
      </c>
      <c r="M44" s="250"/>
      <c r="N44" s="250"/>
      <c r="O44" s="250"/>
      <c r="P44" s="250"/>
      <c r="Q44" s="251"/>
      <c r="R44" s="29">
        <f>SUM(R45:R48)</f>
        <v>555</v>
      </c>
      <c r="S44" s="27">
        <f t="shared" ref="S44:AF44" si="9">SUM(S45:S48)</f>
        <v>125</v>
      </c>
      <c r="T44" s="27">
        <f t="shared" si="9"/>
        <v>430</v>
      </c>
      <c r="U44" s="27">
        <f t="shared" si="9"/>
        <v>110</v>
      </c>
      <c r="V44" s="27">
        <f t="shared" si="9"/>
        <v>70</v>
      </c>
      <c r="W44" s="27">
        <f t="shared" si="9"/>
        <v>70</v>
      </c>
      <c r="X44" s="27">
        <f t="shared" si="9"/>
        <v>180</v>
      </c>
      <c r="Y44" s="27">
        <f t="shared" si="9"/>
        <v>6</v>
      </c>
      <c r="Z44" s="67">
        <f t="shared" si="9"/>
        <v>24</v>
      </c>
      <c r="AA44" s="75">
        <f t="shared" si="9"/>
        <v>0</v>
      </c>
      <c r="AB44" s="29">
        <f t="shared" si="9"/>
        <v>0</v>
      </c>
      <c r="AC44" s="29">
        <f t="shared" si="9"/>
        <v>348</v>
      </c>
      <c r="AD44" s="29">
        <f t="shared" si="9"/>
        <v>82</v>
      </c>
      <c r="AE44" s="29">
        <f t="shared" si="9"/>
        <v>0</v>
      </c>
      <c r="AF44" s="29">
        <f t="shared" si="9"/>
        <v>0</v>
      </c>
    </row>
    <row r="45" spans="1:32" ht="27" customHeight="1" x14ac:dyDescent="0.2">
      <c r="A45" s="23" t="s">
        <v>104</v>
      </c>
      <c r="B45" s="201" t="s">
        <v>229</v>
      </c>
      <c r="C45" s="199"/>
      <c r="D45" s="199"/>
      <c r="E45" s="200"/>
      <c r="F45" s="41" t="s">
        <v>212</v>
      </c>
      <c r="G45" s="65" t="s">
        <v>212</v>
      </c>
      <c r="H45" s="65" t="s">
        <v>212</v>
      </c>
      <c r="I45" s="65" t="s">
        <v>212</v>
      </c>
      <c r="J45" s="65" t="s">
        <v>212</v>
      </c>
      <c r="K45" s="40" t="s">
        <v>211</v>
      </c>
      <c r="L45" s="41" t="s">
        <v>212</v>
      </c>
      <c r="M45" s="65" t="s">
        <v>212</v>
      </c>
      <c r="N45" s="66" t="s">
        <v>207</v>
      </c>
      <c r="O45" s="65" t="s">
        <v>212</v>
      </c>
      <c r="P45" s="65" t="s">
        <v>212</v>
      </c>
      <c r="Q45" s="40" t="s">
        <v>211</v>
      </c>
      <c r="R45" s="29">
        <f t="shared" si="1"/>
        <v>150</v>
      </c>
      <c r="S45" s="28">
        <v>50</v>
      </c>
      <c r="T45" s="29">
        <v>100</v>
      </c>
      <c r="U45" s="28">
        <f>T45-V45-W45-X45</f>
        <v>50</v>
      </c>
      <c r="V45" s="28">
        <v>30</v>
      </c>
      <c r="W45" s="28">
        <v>20</v>
      </c>
      <c r="X45" s="28"/>
      <c r="Y45" s="28">
        <v>2</v>
      </c>
      <c r="Z45" s="30">
        <v>8</v>
      </c>
      <c r="AA45" s="77"/>
      <c r="AB45" s="32"/>
      <c r="AC45" s="32">
        <v>100</v>
      </c>
      <c r="AD45" s="32"/>
      <c r="AE45" s="32"/>
      <c r="AF45" s="32"/>
    </row>
    <row r="46" spans="1:32" ht="27" customHeight="1" x14ac:dyDescent="0.2">
      <c r="A46" s="23" t="s">
        <v>105</v>
      </c>
      <c r="B46" s="201" t="s">
        <v>106</v>
      </c>
      <c r="C46" s="199"/>
      <c r="D46" s="199"/>
      <c r="E46" s="200"/>
      <c r="F46" s="41" t="s">
        <v>212</v>
      </c>
      <c r="G46" s="65" t="s">
        <v>212</v>
      </c>
      <c r="H46" s="65" t="s">
        <v>212</v>
      </c>
      <c r="I46" s="65" t="s">
        <v>212</v>
      </c>
      <c r="J46" s="65" t="s">
        <v>212</v>
      </c>
      <c r="K46" s="40" t="s">
        <v>211</v>
      </c>
      <c r="L46" s="41" t="s">
        <v>212</v>
      </c>
      <c r="M46" s="65" t="s">
        <v>212</v>
      </c>
      <c r="N46" s="65" t="s">
        <v>212</v>
      </c>
      <c r="O46" s="66" t="s">
        <v>207</v>
      </c>
      <c r="P46" s="65" t="s">
        <v>212</v>
      </c>
      <c r="Q46" s="40" t="s">
        <v>211</v>
      </c>
      <c r="R46" s="29">
        <f t="shared" si="1"/>
        <v>225</v>
      </c>
      <c r="S46" s="28">
        <v>75</v>
      </c>
      <c r="T46" s="29">
        <v>150</v>
      </c>
      <c r="U46" s="28">
        <f>T46-V46-W46-X46</f>
        <v>60</v>
      </c>
      <c r="V46" s="28">
        <v>40</v>
      </c>
      <c r="W46" s="28">
        <v>50</v>
      </c>
      <c r="X46" s="28"/>
      <c r="Y46" s="28">
        <v>2</v>
      </c>
      <c r="Z46" s="30">
        <v>8</v>
      </c>
      <c r="AA46" s="77"/>
      <c r="AB46" s="32"/>
      <c r="AC46" s="32">
        <v>68</v>
      </c>
      <c r="AD46" s="32">
        <v>82</v>
      </c>
      <c r="AE46" s="32"/>
      <c r="AF46" s="32"/>
    </row>
    <row r="47" spans="1:32" ht="12.75" customHeight="1" x14ac:dyDescent="0.2">
      <c r="A47" s="23" t="s">
        <v>164</v>
      </c>
      <c r="B47" s="201" t="s">
        <v>103</v>
      </c>
      <c r="C47" s="201"/>
      <c r="D47" s="201"/>
      <c r="E47" s="202"/>
      <c r="F47" s="41" t="s">
        <v>212</v>
      </c>
      <c r="G47" s="65" t="s">
        <v>212</v>
      </c>
      <c r="H47" s="66" t="s">
        <v>248</v>
      </c>
      <c r="I47" s="65" t="s">
        <v>212</v>
      </c>
      <c r="J47" s="65" t="s">
        <v>212</v>
      </c>
      <c r="K47" s="40" t="s">
        <v>211</v>
      </c>
      <c r="L47" s="41" t="s">
        <v>212</v>
      </c>
      <c r="M47" s="65" t="s">
        <v>212</v>
      </c>
      <c r="N47" s="65" t="s">
        <v>212</v>
      </c>
      <c r="O47" s="65" t="s">
        <v>212</v>
      </c>
      <c r="P47" s="65" t="s">
        <v>212</v>
      </c>
      <c r="Q47" s="40" t="s">
        <v>211</v>
      </c>
      <c r="R47" s="29">
        <f t="shared" si="1"/>
        <v>180</v>
      </c>
      <c r="S47" s="32"/>
      <c r="T47" s="29">
        <v>180</v>
      </c>
      <c r="U47" s="28">
        <f t="shared" ref="U47:U65" si="10">T47-V47-W47-X47</f>
        <v>0</v>
      </c>
      <c r="V47" s="32"/>
      <c r="W47" s="32"/>
      <c r="X47" s="32">
        <v>180</v>
      </c>
      <c r="Y47" s="32"/>
      <c r="Z47" s="33"/>
      <c r="AA47" s="77"/>
      <c r="AB47" s="32"/>
      <c r="AC47" s="32">
        <v>180</v>
      </c>
      <c r="AD47" s="32"/>
      <c r="AE47" s="32"/>
      <c r="AF47" s="32"/>
    </row>
    <row r="48" spans="1:32" ht="13.5" customHeight="1" x14ac:dyDescent="0.2">
      <c r="A48" s="26"/>
      <c r="B48" s="202" t="s">
        <v>178</v>
      </c>
      <c r="C48" s="204"/>
      <c r="D48" s="204"/>
      <c r="E48" s="204"/>
      <c r="F48" s="41" t="s">
        <v>212</v>
      </c>
      <c r="G48" s="65" t="s">
        <v>212</v>
      </c>
      <c r="H48" s="65" t="s">
        <v>212</v>
      </c>
      <c r="I48" s="65" t="s">
        <v>212</v>
      </c>
      <c r="J48" s="65" t="s">
        <v>212</v>
      </c>
      <c r="K48" s="40" t="s">
        <v>211</v>
      </c>
      <c r="L48" s="41" t="s">
        <v>212</v>
      </c>
      <c r="M48" s="65" t="s">
        <v>212</v>
      </c>
      <c r="N48" s="65" t="s">
        <v>212</v>
      </c>
      <c r="O48" s="66" t="s">
        <v>207</v>
      </c>
      <c r="P48" s="65" t="s">
        <v>212</v>
      </c>
      <c r="Q48" s="40" t="s">
        <v>211</v>
      </c>
      <c r="R48" s="29">
        <f t="shared" si="1"/>
        <v>0</v>
      </c>
      <c r="S48" s="38"/>
      <c r="T48" s="27"/>
      <c r="U48" s="34"/>
      <c r="V48" s="38"/>
      <c r="W48" s="38"/>
      <c r="X48" s="38"/>
      <c r="Y48" s="38">
        <v>2</v>
      </c>
      <c r="Z48" s="39">
        <v>8</v>
      </c>
      <c r="AA48" s="77"/>
      <c r="AB48" s="32"/>
      <c r="AC48" s="32"/>
      <c r="AD48" s="32"/>
      <c r="AE48" s="32"/>
      <c r="AF48" s="32"/>
    </row>
    <row r="49" spans="1:32" ht="27" customHeight="1" x14ac:dyDescent="0.2">
      <c r="A49" s="18" t="s">
        <v>108</v>
      </c>
      <c r="B49" s="198" t="s">
        <v>161</v>
      </c>
      <c r="C49" s="199"/>
      <c r="D49" s="199"/>
      <c r="E49" s="200"/>
      <c r="F49" s="252" t="s">
        <v>252</v>
      </c>
      <c r="G49" s="253"/>
      <c r="H49" s="253"/>
      <c r="I49" s="253"/>
      <c r="J49" s="253"/>
      <c r="K49" s="254"/>
      <c r="L49" s="249" t="s">
        <v>222</v>
      </c>
      <c r="M49" s="250"/>
      <c r="N49" s="250"/>
      <c r="O49" s="250"/>
      <c r="P49" s="250"/>
      <c r="Q49" s="251"/>
      <c r="R49" s="29">
        <f>SUM(R50:R53)</f>
        <v>474</v>
      </c>
      <c r="S49" s="27">
        <f t="shared" ref="S49:AF49" si="11">SUM(S50:S53)</f>
        <v>110</v>
      </c>
      <c r="T49" s="27">
        <f t="shared" si="11"/>
        <v>364</v>
      </c>
      <c r="U49" s="27">
        <f t="shared" si="11"/>
        <v>107</v>
      </c>
      <c r="V49" s="27">
        <f t="shared" si="11"/>
        <v>113</v>
      </c>
      <c r="W49" s="27">
        <f t="shared" si="11"/>
        <v>0</v>
      </c>
      <c r="X49" s="27">
        <f t="shared" si="11"/>
        <v>144</v>
      </c>
      <c r="Y49" s="27">
        <f t="shared" si="11"/>
        <v>4</v>
      </c>
      <c r="Z49" s="67">
        <f t="shared" si="11"/>
        <v>16</v>
      </c>
      <c r="AA49" s="75">
        <f t="shared" si="11"/>
        <v>0</v>
      </c>
      <c r="AB49" s="29">
        <f t="shared" si="11"/>
        <v>0</v>
      </c>
      <c r="AC49" s="29">
        <f t="shared" si="11"/>
        <v>0</v>
      </c>
      <c r="AD49" s="29">
        <f t="shared" si="11"/>
        <v>364</v>
      </c>
      <c r="AE49" s="29">
        <f t="shared" si="11"/>
        <v>0</v>
      </c>
      <c r="AF49" s="29">
        <f t="shared" si="11"/>
        <v>0</v>
      </c>
    </row>
    <row r="50" spans="1:32" ht="27" customHeight="1" x14ac:dyDescent="0.2">
      <c r="A50" s="23" t="s">
        <v>109</v>
      </c>
      <c r="B50" s="201" t="s">
        <v>162</v>
      </c>
      <c r="C50" s="199"/>
      <c r="D50" s="199"/>
      <c r="E50" s="200"/>
      <c r="F50" s="41" t="s">
        <v>212</v>
      </c>
      <c r="G50" s="65" t="s">
        <v>212</v>
      </c>
      <c r="H50" s="65" t="s">
        <v>212</v>
      </c>
      <c r="I50" s="65" t="s">
        <v>212</v>
      </c>
      <c r="J50" s="65" t="s">
        <v>212</v>
      </c>
      <c r="K50" s="40" t="s">
        <v>211</v>
      </c>
      <c r="L50" s="41" t="s">
        <v>212</v>
      </c>
      <c r="M50" s="65" t="s">
        <v>212</v>
      </c>
      <c r="N50" s="65" t="s">
        <v>212</v>
      </c>
      <c r="O50" s="66" t="s">
        <v>207</v>
      </c>
      <c r="P50" s="65" t="s">
        <v>212</v>
      </c>
      <c r="Q50" s="40" t="s">
        <v>211</v>
      </c>
      <c r="R50" s="29">
        <f t="shared" si="1"/>
        <v>165</v>
      </c>
      <c r="S50" s="28">
        <v>55</v>
      </c>
      <c r="T50" s="29">
        <v>110</v>
      </c>
      <c r="U50" s="28">
        <f t="shared" si="10"/>
        <v>47</v>
      </c>
      <c r="V50" s="28">
        <v>63</v>
      </c>
      <c r="W50" s="28"/>
      <c r="X50" s="28"/>
      <c r="Y50" s="28">
        <v>2</v>
      </c>
      <c r="Z50" s="30">
        <v>8</v>
      </c>
      <c r="AA50" s="77"/>
      <c r="AB50" s="32"/>
      <c r="AC50" s="32"/>
      <c r="AD50" s="32">
        <v>110</v>
      </c>
      <c r="AE50" s="32"/>
      <c r="AF50" s="32"/>
    </row>
    <row r="51" spans="1:32" ht="15" customHeight="1" x14ac:dyDescent="0.2">
      <c r="A51" s="14" t="s">
        <v>110</v>
      </c>
      <c r="B51" s="201" t="s">
        <v>111</v>
      </c>
      <c r="C51" s="201"/>
      <c r="D51" s="201"/>
      <c r="E51" s="202"/>
      <c r="F51" s="41" t="s">
        <v>212</v>
      </c>
      <c r="G51" s="65" t="s">
        <v>212</v>
      </c>
      <c r="H51" s="65" t="s">
        <v>212</v>
      </c>
      <c r="I51" s="66" t="s">
        <v>209</v>
      </c>
      <c r="J51" s="65" t="s">
        <v>212</v>
      </c>
      <c r="K51" s="40" t="s">
        <v>211</v>
      </c>
      <c r="L51" s="41" t="s">
        <v>212</v>
      </c>
      <c r="M51" s="65" t="s">
        <v>212</v>
      </c>
      <c r="N51" s="65" t="s">
        <v>212</v>
      </c>
      <c r="O51" s="65" t="s">
        <v>212</v>
      </c>
      <c r="P51" s="65" t="s">
        <v>212</v>
      </c>
      <c r="Q51" s="40" t="s">
        <v>211</v>
      </c>
      <c r="R51" s="29">
        <f t="shared" si="1"/>
        <v>165</v>
      </c>
      <c r="S51" s="28">
        <v>55</v>
      </c>
      <c r="T51" s="29">
        <v>110</v>
      </c>
      <c r="U51" s="28">
        <f t="shared" si="10"/>
        <v>60</v>
      </c>
      <c r="V51" s="28">
        <v>50</v>
      </c>
      <c r="W51" s="28"/>
      <c r="X51" s="28"/>
      <c r="Y51" s="28"/>
      <c r="Z51" s="30"/>
      <c r="AA51" s="77"/>
      <c r="AB51" s="32"/>
      <c r="AC51" s="32"/>
      <c r="AD51" s="28">
        <v>110</v>
      </c>
      <c r="AE51" s="32"/>
      <c r="AF51" s="32"/>
    </row>
    <row r="52" spans="1:32" ht="27" customHeight="1" x14ac:dyDescent="0.2">
      <c r="A52" s="14" t="s">
        <v>163</v>
      </c>
      <c r="B52" s="201" t="s">
        <v>161</v>
      </c>
      <c r="C52" s="199"/>
      <c r="D52" s="199"/>
      <c r="E52" s="200"/>
      <c r="F52" s="41" t="s">
        <v>212</v>
      </c>
      <c r="G52" s="65" t="s">
        <v>212</v>
      </c>
      <c r="H52" s="65" t="s">
        <v>212</v>
      </c>
      <c r="I52" s="66" t="s">
        <v>248</v>
      </c>
      <c r="J52" s="65" t="s">
        <v>212</v>
      </c>
      <c r="K52" s="40" t="s">
        <v>211</v>
      </c>
      <c r="L52" s="41" t="s">
        <v>212</v>
      </c>
      <c r="M52" s="65" t="s">
        <v>212</v>
      </c>
      <c r="N52" s="65" t="s">
        <v>212</v>
      </c>
      <c r="O52" s="65" t="s">
        <v>212</v>
      </c>
      <c r="P52" s="65" t="s">
        <v>212</v>
      </c>
      <c r="Q52" s="40" t="s">
        <v>211</v>
      </c>
      <c r="R52" s="29">
        <f t="shared" si="1"/>
        <v>144</v>
      </c>
      <c r="S52" s="28"/>
      <c r="T52" s="29">
        <v>144</v>
      </c>
      <c r="U52" s="28">
        <f t="shared" ref="U52:U53" si="12">T52-V52-W52-X52</f>
        <v>0</v>
      </c>
      <c r="V52" s="28"/>
      <c r="W52" s="28"/>
      <c r="X52" s="28">
        <v>144</v>
      </c>
      <c r="Y52" s="28"/>
      <c r="Z52" s="30"/>
      <c r="AA52" s="77"/>
      <c r="AB52" s="32"/>
      <c r="AC52" s="28"/>
      <c r="AD52" s="28">
        <v>144</v>
      </c>
      <c r="AE52" s="32"/>
      <c r="AF52" s="32"/>
    </row>
    <row r="53" spans="1:32" ht="12" customHeight="1" x14ac:dyDescent="0.2">
      <c r="A53" s="14"/>
      <c r="B53" s="202" t="s">
        <v>178</v>
      </c>
      <c r="C53" s="204"/>
      <c r="D53" s="204"/>
      <c r="E53" s="204"/>
      <c r="F53" s="41" t="s">
        <v>212</v>
      </c>
      <c r="G53" s="65" t="s">
        <v>212</v>
      </c>
      <c r="H53" s="65" t="s">
        <v>212</v>
      </c>
      <c r="I53" s="65" t="s">
        <v>212</v>
      </c>
      <c r="J53" s="65" t="s">
        <v>212</v>
      </c>
      <c r="K53" s="40" t="s">
        <v>211</v>
      </c>
      <c r="L53" s="41" t="s">
        <v>212</v>
      </c>
      <c r="M53" s="65" t="s">
        <v>212</v>
      </c>
      <c r="N53" s="65" t="s">
        <v>212</v>
      </c>
      <c r="O53" s="66" t="s">
        <v>207</v>
      </c>
      <c r="P53" s="65" t="s">
        <v>212</v>
      </c>
      <c r="Q53" s="40" t="s">
        <v>211</v>
      </c>
      <c r="R53" s="29">
        <f t="shared" si="1"/>
        <v>0</v>
      </c>
      <c r="S53" s="28"/>
      <c r="T53" s="29"/>
      <c r="U53" s="28">
        <f t="shared" si="12"/>
        <v>0</v>
      </c>
      <c r="V53" s="28"/>
      <c r="W53" s="28"/>
      <c r="X53" s="28"/>
      <c r="Y53" s="28">
        <v>2</v>
      </c>
      <c r="Z53" s="30">
        <v>8</v>
      </c>
      <c r="AA53" s="77"/>
      <c r="AB53" s="32"/>
      <c r="AC53" s="28"/>
      <c r="AD53" s="28"/>
      <c r="AE53" s="32"/>
      <c r="AF53" s="32"/>
    </row>
    <row r="54" spans="1:32" x14ac:dyDescent="0.2">
      <c r="A54" s="16" t="s">
        <v>112</v>
      </c>
      <c r="B54" s="198" t="s">
        <v>113</v>
      </c>
      <c r="C54" s="198"/>
      <c r="D54" s="198"/>
      <c r="E54" s="203"/>
      <c r="F54" s="252" t="s">
        <v>251</v>
      </c>
      <c r="G54" s="253"/>
      <c r="H54" s="253"/>
      <c r="I54" s="253"/>
      <c r="J54" s="253"/>
      <c r="K54" s="254"/>
      <c r="L54" s="249" t="s">
        <v>220</v>
      </c>
      <c r="M54" s="250"/>
      <c r="N54" s="250"/>
      <c r="O54" s="250"/>
      <c r="P54" s="250"/>
      <c r="Q54" s="251"/>
      <c r="R54" s="29">
        <f>SUM(R55:R58)</f>
        <v>576</v>
      </c>
      <c r="S54" s="27">
        <f t="shared" ref="S54:AF54" si="13">SUM(S55:S58)</f>
        <v>132</v>
      </c>
      <c r="T54" s="27">
        <f t="shared" si="13"/>
        <v>444</v>
      </c>
      <c r="U54" s="27">
        <f t="shared" si="13"/>
        <v>118</v>
      </c>
      <c r="V54" s="27">
        <f t="shared" si="13"/>
        <v>146</v>
      </c>
      <c r="W54" s="27">
        <f t="shared" si="13"/>
        <v>0</v>
      </c>
      <c r="X54" s="27">
        <f t="shared" si="13"/>
        <v>180</v>
      </c>
      <c r="Y54" s="27">
        <f t="shared" si="13"/>
        <v>4</v>
      </c>
      <c r="Z54" s="67">
        <f t="shared" si="13"/>
        <v>16</v>
      </c>
      <c r="AA54" s="75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148</v>
      </c>
      <c r="AE54" s="29">
        <f t="shared" si="13"/>
        <v>296</v>
      </c>
      <c r="AF54" s="29">
        <f t="shared" si="13"/>
        <v>0</v>
      </c>
    </row>
    <row r="55" spans="1:32" ht="27" customHeight="1" x14ac:dyDescent="0.2">
      <c r="A55" s="23" t="s">
        <v>114</v>
      </c>
      <c r="B55" s="201" t="s">
        <v>115</v>
      </c>
      <c r="C55" s="199"/>
      <c r="D55" s="199"/>
      <c r="E55" s="200"/>
      <c r="F55" s="41" t="s">
        <v>212</v>
      </c>
      <c r="G55" s="65" t="s">
        <v>212</v>
      </c>
      <c r="H55" s="65" t="s">
        <v>212</v>
      </c>
      <c r="I55" s="65" t="s">
        <v>212</v>
      </c>
      <c r="J55" s="65" t="s">
        <v>212</v>
      </c>
      <c r="K55" s="40" t="s">
        <v>211</v>
      </c>
      <c r="L55" s="41" t="s">
        <v>212</v>
      </c>
      <c r="M55" s="65" t="s">
        <v>212</v>
      </c>
      <c r="N55" s="65" t="s">
        <v>212</v>
      </c>
      <c r="O55" s="65" t="s">
        <v>212</v>
      </c>
      <c r="P55" s="66" t="s">
        <v>207</v>
      </c>
      <c r="Q55" s="40" t="s">
        <v>211</v>
      </c>
      <c r="R55" s="29">
        <f t="shared" si="1"/>
        <v>225</v>
      </c>
      <c r="S55" s="28">
        <v>75</v>
      </c>
      <c r="T55" s="29">
        <v>150</v>
      </c>
      <c r="U55" s="28">
        <f t="shared" si="10"/>
        <v>50</v>
      </c>
      <c r="V55" s="28">
        <v>100</v>
      </c>
      <c r="W55" s="28"/>
      <c r="X55" s="28"/>
      <c r="Y55" s="28">
        <v>2</v>
      </c>
      <c r="Z55" s="30">
        <v>8</v>
      </c>
      <c r="AA55" s="77"/>
      <c r="AB55" s="32"/>
      <c r="AC55" s="32"/>
      <c r="AD55" s="32">
        <v>88</v>
      </c>
      <c r="AE55" s="32">
        <v>62</v>
      </c>
      <c r="AF55" s="32"/>
    </row>
    <row r="56" spans="1:32" ht="13.5" customHeight="1" x14ac:dyDescent="0.2">
      <c r="A56" s="23" t="s">
        <v>116</v>
      </c>
      <c r="B56" s="201" t="s">
        <v>117</v>
      </c>
      <c r="C56" s="201"/>
      <c r="D56" s="201"/>
      <c r="E56" s="202"/>
      <c r="F56" s="41" t="s">
        <v>212</v>
      </c>
      <c r="G56" s="65" t="s">
        <v>212</v>
      </c>
      <c r="H56" s="65" t="s">
        <v>212</v>
      </c>
      <c r="I56" s="65" t="s">
        <v>212</v>
      </c>
      <c r="J56" s="65" t="s">
        <v>212</v>
      </c>
      <c r="K56" s="40" t="s">
        <v>211</v>
      </c>
      <c r="L56" s="41" t="s">
        <v>212</v>
      </c>
      <c r="M56" s="65" t="s">
        <v>212</v>
      </c>
      <c r="N56" s="65" t="s">
        <v>212</v>
      </c>
      <c r="O56" s="65" t="s">
        <v>212</v>
      </c>
      <c r="P56" s="66" t="s">
        <v>207</v>
      </c>
      <c r="Q56" s="40" t="s">
        <v>211</v>
      </c>
      <c r="R56" s="29">
        <f t="shared" si="1"/>
        <v>171</v>
      </c>
      <c r="S56" s="28">
        <v>57</v>
      </c>
      <c r="T56" s="29">
        <v>114</v>
      </c>
      <c r="U56" s="28">
        <f t="shared" si="10"/>
        <v>68</v>
      </c>
      <c r="V56" s="28">
        <v>46</v>
      </c>
      <c r="W56" s="28"/>
      <c r="X56" s="28"/>
      <c r="Y56" s="28">
        <v>2</v>
      </c>
      <c r="Z56" s="30">
        <v>8</v>
      </c>
      <c r="AA56" s="77"/>
      <c r="AB56" s="32"/>
      <c r="AC56" s="32"/>
      <c r="AD56" s="32">
        <v>60</v>
      </c>
      <c r="AE56" s="32">
        <v>54</v>
      </c>
      <c r="AF56" s="32"/>
    </row>
    <row r="57" spans="1:32" ht="13.5" customHeight="1" x14ac:dyDescent="0.2">
      <c r="A57" s="23" t="s">
        <v>165</v>
      </c>
      <c r="B57" s="201" t="s">
        <v>113</v>
      </c>
      <c r="C57" s="201"/>
      <c r="D57" s="201"/>
      <c r="E57" s="202"/>
      <c r="F57" s="41" t="s">
        <v>212</v>
      </c>
      <c r="G57" s="65" t="s">
        <v>212</v>
      </c>
      <c r="H57" s="65" t="s">
        <v>212</v>
      </c>
      <c r="I57" s="65" t="s">
        <v>212</v>
      </c>
      <c r="J57" s="66" t="s">
        <v>248</v>
      </c>
      <c r="K57" s="40" t="s">
        <v>211</v>
      </c>
      <c r="L57" s="41" t="s">
        <v>212</v>
      </c>
      <c r="M57" s="65" t="s">
        <v>212</v>
      </c>
      <c r="N57" s="65" t="s">
        <v>212</v>
      </c>
      <c r="O57" s="65" t="s">
        <v>212</v>
      </c>
      <c r="P57" s="65" t="s">
        <v>212</v>
      </c>
      <c r="Q57" s="40" t="s">
        <v>211</v>
      </c>
      <c r="R57" s="29">
        <f t="shared" si="1"/>
        <v>72</v>
      </c>
      <c r="S57" s="28"/>
      <c r="T57" s="29">
        <v>72</v>
      </c>
      <c r="U57" s="28">
        <f t="shared" si="10"/>
        <v>0</v>
      </c>
      <c r="V57" s="28"/>
      <c r="W57" s="28"/>
      <c r="X57" s="28">
        <v>72</v>
      </c>
      <c r="Y57" s="28"/>
      <c r="Z57" s="30"/>
      <c r="AA57" s="77"/>
      <c r="AB57" s="32"/>
      <c r="AC57" s="32"/>
      <c r="AD57" s="32"/>
      <c r="AE57" s="32">
        <v>72</v>
      </c>
      <c r="AF57" s="32"/>
    </row>
    <row r="58" spans="1:32" ht="13.5" customHeight="1" x14ac:dyDescent="0.2">
      <c r="A58" s="23" t="s">
        <v>166</v>
      </c>
      <c r="B58" s="201" t="s">
        <v>113</v>
      </c>
      <c r="C58" s="201"/>
      <c r="D58" s="201"/>
      <c r="E58" s="202"/>
      <c r="F58" s="41" t="s">
        <v>212</v>
      </c>
      <c r="G58" s="65" t="s">
        <v>212</v>
      </c>
      <c r="H58" s="65" t="s">
        <v>212</v>
      </c>
      <c r="I58" s="65" t="s">
        <v>212</v>
      </c>
      <c r="J58" s="66" t="s">
        <v>248</v>
      </c>
      <c r="K58" s="40" t="s">
        <v>211</v>
      </c>
      <c r="L58" s="41" t="s">
        <v>212</v>
      </c>
      <c r="M58" s="65" t="s">
        <v>212</v>
      </c>
      <c r="N58" s="65" t="s">
        <v>212</v>
      </c>
      <c r="O58" s="65" t="s">
        <v>212</v>
      </c>
      <c r="P58" s="65" t="s">
        <v>212</v>
      </c>
      <c r="Q58" s="40" t="s">
        <v>211</v>
      </c>
      <c r="R58" s="29">
        <f t="shared" si="1"/>
        <v>108</v>
      </c>
      <c r="S58" s="32"/>
      <c r="T58" s="29">
        <v>108</v>
      </c>
      <c r="U58" s="28">
        <f t="shared" si="10"/>
        <v>0</v>
      </c>
      <c r="V58" s="32"/>
      <c r="W58" s="32"/>
      <c r="X58" s="32">
        <v>108</v>
      </c>
      <c r="Y58" s="32"/>
      <c r="Z58" s="33"/>
      <c r="AA58" s="77"/>
      <c r="AB58" s="32"/>
      <c r="AC58" s="32"/>
      <c r="AD58" s="32"/>
      <c r="AE58" s="32">
        <v>108</v>
      </c>
      <c r="AF58" s="32"/>
    </row>
    <row r="59" spans="1:32" ht="12" customHeight="1" x14ac:dyDescent="0.2">
      <c r="A59" s="26"/>
      <c r="B59" s="202" t="s">
        <v>178</v>
      </c>
      <c r="C59" s="204"/>
      <c r="D59" s="204"/>
      <c r="E59" s="204"/>
      <c r="F59" s="41" t="s">
        <v>212</v>
      </c>
      <c r="G59" s="65" t="s">
        <v>212</v>
      </c>
      <c r="H59" s="65" t="s">
        <v>212</v>
      </c>
      <c r="I59" s="65" t="s">
        <v>212</v>
      </c>
      <c r="J59" s="65" t="s">
        <v>212</v>
      </c>
      <c r="K59" s="40" t="s">
        <v>211</v>
      </c>
      <c r="L59" s="41" t="s">
        <v>212</v>
      </c>
      <c r="M59" s="65" t="s">
        <v>212</v>
      </c>
      <c r="N59" s="65" t="s">
        <v>212</v>
      </c>
      <c r="O59" s="65" t="s">
        <v>212</v>
      </c>
      <c r="P59" s="66" t="s">
        <v>207</v>
      </c>
      <c r="Q59" s="40" t="s">
        <v>211</v>
      </c>
      <c r="R59" s="29">
        <f t="shared" si="1"/>
        <v>0</v>
      </c>
      <c r="S59" s="38"/>
      <c r="T59" s="27"/>
      <c r="U59" s="34"/>
      <c r="V59" s="38"/>
      <c r="W59" s="38"/>
      <c r="X59" s="38"/>
      <c r="Y59" s="38">
        <v>2</v>
      </c>
      <c r="Z59" s="39">
        <v>8</v>
      </c>
      <c r="AA59" s="77"/>
      <c r="AB59" s="32"/>
      <c r="AC59" s="32"/>
      <c r="AD59" s="32"/>
      <c r="AE59" s="32"/>
      <c r="AF59" s="32"/>
    </row>
    <row r="60" spans="1:32" ht="27" customHeight="1" x14ac:dyDescent="0.2">
      <c r="A60" s="16" t="s">
        <v>118</v>
      </c>
      <c r="B60" s="198" t="s">
        <v>167</v>
      </c>
      <c r="C60" s="199"/>
      <c r="D60" s="199"/>
      <c r="E60" s="200"/>
      <c r="F60" s="252" t="s">
        <v>250</v>
      </c>
      <c r="G60" s="253"/>
      <c r="H60" s="253"/>
      <c r="I60" s="253"/>
      <c r="J60" s="253"/>
      <c r="K60" s="254"/>
      <c r="L60" s="249" t="s">
        <v>220</v>
      </c>
      <c r="M60" s="250"/>
      <c r="N60" s="250"/>
      <c r="O60" s="250"/>
      <c r="P60" s="250"/>
      <c r="Q60" s="251"/>
      <c r="R60" s="29">
        <f>SUM(R61:R64)</f>
        <v>327</v>
      </c>
      <c r="S60" s="27">
        <f t="shared" ref="S60:AF60" si="14">SUM(S61:S64)</f>
        <v>85</v>
      </c>
      <c r="T60" s="27">
        <f t="shared" si="14"/>
        <v>242</v>
      </c>
      <c r="U60" s="27">
        <f t="shared" si="14"/>
        <v>80</v>
      </c>
      <c r="V60" s="27">
        <f t="shared" si="14"/>
        <v>90</v>
      </c>
      <c r="W60" s="27">
        <f t="shared" si="14"/>
        <v>0</v>
      </c>
      <c r="X60" s="27">
        <f t="shared" si="14"/>
        <v>72</v>
      </c>
      <c r="Y60" s="27">
        <f t="shared" si="14"/>
        <v>4</v>
      </c>
      <c r="Z60" s="67">
        <f t="shared" si="14"/>
        <v>24</v>
      </c>
      <c r="AA60" s="75">
        <f t="shared" si="14"/>
        <v>0</v>
      </c>
      <c r="AB60" s="29">
        <f t="shared" si="14"/>
        <v>0</v>
      </c>
      <c r="AC60" s="29">
        <f t="shared" si="14"/>
        <v>0</v>
      </c>
      <c r="AD60" s="29">
        <f t="shared" si="14"/>
        <v>0</v>
      </c>
      <c r="AE60" s="29">
        <f t="shared" si="14"/>
        <v>0</v>
      </c>
      <c r="AF60" s="29">
        <f t="shared" si="14"/>
        <v>242</v>
      </c>
    </row>
    <row r="61" spans="1:32" ht="26.25" customHeight="1" x14ac:dyDescent="0.2">
      <c r="A61" s="23" t="s">
        <v>119</v>
      </c>
      <c r="B61" s="201" t="s">
        <v>168</v>
      </c>
      <c r="C61" s="199"/>
      <c r="D61" s="199"/>
      <c r="E61" s="200"/>
      <c r="F61" s="41" t="s">
        <v>212</v>
      </c>
      <c r="G61" s="65" t="s">
        <v>212</v>
      </c>
      <c r="H61" s="65" t="s">
        <v>212</v>
      </c>
      <c r="I61" s="65" t="s">
        <v>212</v>
      </c>
      <c r="J61" s="65" t="s">
        <v>212</v>
      </c>
      <c r="K61" s="40" t="s">
        <v>211</v>
      </c>
      <c r="L61" s="41" t="s">
        <v>212</v>
      </c>
      <c r="M61" s="65" t="s">
        <v>212</v>
      </c>
      <c r="N61" s="65" t="s">
        <v>212</v>
      </c>
      <c r="O61" s="65" t="s">
        <v>212</v>
      </c>
      <c r="P61" s="65" t="s">
        <v>212</v>
      </c>
      <c r="Q61" s="63" t="s">
        <v>208</v>
      </c>
      <c r="R61" s="29">
        <f t="shared" si="1"/>
        <v>135</v>
      </c>
      <c r="S61" s="28">
        <v>45</v>
      </c>
      <c r="T61" s="29">
        <v>90</v>
      </c>
      <c r="U61" s="28">
        <f t="shared" si="10"/>
        <v>60</v>
      </c>
      <c r="V61" s="28">
        <v>30</v>
      </c>
      <c r="W61" s="28"/>
      <c r="X61" s="28"/>
      <c r="Y61" s="28">
        <v>2</v>
      </c>
      <c r="Z61" s="30">
        <v>8</v>
      </c>
      <c r="AA61" s="77"/>
      <c r="AB61" s="32"/>
      <c r="AC61" s="32"/>
      <c r="AD61" s="32"/>
      <c r="AE61" s="32"/>
      <c r="AF61" s="32">
        <v>90</v>
      </c>
    </row>
    <row r="62" spans="1:32" ht="27" customHeight="1" x14ac:dyDescent="0.2">
      <c r="A62" s="25" t="s">
        <v>120</v>
      </c>
      <c r="B62" s="207" t="s">
        <v>169</v>
      </c>
      <c r="C62" s="208"/>
      <c r="D62" s="208"/>
      <c r="E62" s="208"/>
      <c r="F62" s="41" t="s">
        <v>212</v>
      </c>
      <c r="G62" s="65" t="s">
        <v>212</v>
      </c>
      <c r="H62" s="65" t="s">
        <v>212</v>
      </c>
      <c r="I62" s="65" t="s">
        <v>212</v>
      </c>
      <c r="J62" s="65" t="s">
        <v>212</v>
      </c>
      <c r="K62" s="40" t="s">
        <v>211</v>
      </c>
      <c r="L62" s="41" t="s">
        <v>212</v>
      </c>
      <c r="M62" s="65" t="s">
        <v>212</v>
      </c>
      <c r="N62" s="65" t="s">
        <v>212</v>
      </c>
      <c r="O62" s="65" t="s">
        <v>212</v>
      </c>
      <c r="P62" s="65" t="s">
        <v>212</v>
      </c>
      <c r="Q62" s="63" t="s">
        <v>208</v>
      </c>
      <c r="R62" s="29">
        <f t="shared" si="1"/>
        <v>120</v>
      </c>
      <c r="S62" s="28">
        <v>40</v>
      </c>
      <c r="T62" s="29">
        <v>80</v>
      </c>
      <c r="U62" s="28">
        <f t="shared" si="10"/>
        <v>20</v>
      </c>
      <c r="V62" s="28">
        <v>60</v>
      </c>
      <c r="W62" s="28"/>
      <c r="X62" s="28"/>
      <c r="Y62" s="28">
        <v>2</v>
      </c>
      <c r="Z62" s="30">
        <v>8</v>
      </c>
      <c r="AA62" s="77"/>
      <c r="AB62" s="32"/>
      <c r="AC62" s="32"/>
      <c r="AD62" s="32"/>
      <c r="AE62" s="32"/>
      <c r="AF62" s="32">
        <v>80</v>
      </c>
    </row>
    <row r="63" spans="1:32" ht="26.25" customHeight="1" x14ac:dyDescent="0.2">
      <c r="A63" s="25" t="s">
        <v>170</v>
      </c>
      <c r="B63" s="201" t="s">
        <v>167</v>
      </c>
      <c r="C63" s="199"/>
      <c r="D63" s="199"/>
      <c r="E63" s="200"/>
      <c r="F63" s="41" t="s">
        <v>212</v>
      </c>
      <c r="G63" s="65" t="s">
        <v>212</v>
      </c>
      <c r="H63" s="65" t="s">
        <v>212</v>
      </c>
      <c r="I63" s="65" t="s">
        <v>212</v>
      </c>
      <c r="J63" s="65" t="s">
        <v>212</v>
      </c>
      <c r="K63" s="63" t="s">
        <v>249</v>
      </c>
      <c r="L63" s="41" t="s">
        <v>212</v>
      </c>
      <c r="M63" s="65" t="s">
        <v>212</v>
      </c>
      <c r="N63" s="65" t="s">
        <v>212</v>
      </c>
      <c r="O63" s="65" t="s">
        <v>212</v>
      </c>
      <c r="P63" s="65" t="s">
        <v>212</v>
      </c>
      <c r="Q63" s="40" t="s">
        <v>211</v>
      </c>
      <c r="R63" s="29">
        <f t="shared" si="1"/>
        <v>72</v>
      </c>
      <c r="S63" s="32"/>
      <c r="T63" s="29">
        <v>72</v>
      </c>
      <c r="U63" s="28">
        <f t="shared" ref="U63" si="15">T63-V63-W63-X63</f>
        <v>0</v>
      </c>
      <c r="V63" s="32"/>
      <c r="W63" s="32"/>
      <c r="X63" s="32">
        <v>72</v>
      </c>
      <c r="Y63" s="32"/>
      <c r="Z63" s="33"/>
      <c r="AA63" s="77"/>
      <c r="AB63" s="32"/>
      <c r="AC63" s="32"/>
      <c r="AD63" s="32"/>
      <c r="AE63" s="32"/>
      <c r="AF63" s="32">
        <v>72</v>
      </c>
    </row>
    <row r="64" spans="1:32" x14ac:dyDescent="0.2">
      <c r="A64" s="25"/>
      <c r="B64" s="202" t="s">
        <v>178</v>
      </c>
      <c r="C64" s="204"/>
      <c r="D64" s="204"/>
      <c r="E64" s="204"/>
      <c r="F64" s="41" t="s">
        <v>212</v>
      </c>
      <c r="G64" s="65" t="s">
        <v>212</v>
      </c>
      <c r="H64" s="65" t="s">
        <v>212</v>
      </c>
      <c r="I64" s="65" t="s">
        <v>212</v>
      </c>
      <c r="J64" s="65" t="s">
        <v>212</v>
      </c>
      <c r="K64" s="40" t="s">
        <v>211</v>
      </c>
      <c r="L64" s="41" t="s">
        <v>212</v>
      </c>
      <c r="M64" s="65" t="s">
        <v>212</v>
      </c>
      <c r="N64" s="65" t="s">
        <v>212</v>
      </c>
      <c r="O64" s="65" t="s">
        <v>212</v>
      </c>
      <c r="P64" s="65" t="s">
        <v>212</v>
      </c>
      <c r="Q64" s="63" t="s">
        <v>208</v>
      </c>
      <c r="R64" s="29">
        <f t="shared" si="1"/>
        <v>0</v>
      </c>
      <c r="S64" s="32"/>
      <c r="T64" s="29"/>
      <c r="U64" s="28">
        <f t="shared" si="10"/>
        <v>0</v>
      </c>
      <c r="V64" s="32"/>
      <c r="W64" s="32"/>
      <c r="X64" s="32"/>
      <c r="Y64" s="89"/>
      <c r="Z64" s="33">
        <v>8</v>
      </c>
      <c r="AA64" s="77"/>
      <c r="AB64" s="32"/>
      <c r="AC64" s="32"/>
      <c r="AD64" s="32"/>
      <c r="AE64" s="32"/>
      <c r="AF64" s="32"/>
    </row>
    <row r="65" spans="1:32" x14ac:dyDescent="0.2">
      <c r="A65" s="22" t="s">
        <v>153</v>
      </c>
      <c r="B65" s="211" t="s">
        <v>152</v>
      </c>
      <c r="C65" s="212"/>
      <c r="D65" s="212"/>
      <c r="E65" s="212"/>
      <c r="F65" s="41" t="s">
        <v>212</v>
      </c>
      <c r="G65" s="65" t="s">
        <v>212</v>
      </c>
      <c r="H65" s="65" t="s">
        <v>212</v>
      </c>
      <c r="I65" s="65" t="s">
        <v>212</v>
      </c>
      <c r="J65" s="65" t="s">
        <v>212</v>
      </c>
      <c r="K65" s="63" t="s">
        <v>249</v>
      </c>
      <c r="L65" s="41" t="s">
        <v>212</v>
      </c>
      <c r="M65" s="65" t="s">
        <v>212</v>
      </c>
      <c r="N65" s="65" t="s">
        <v>212</v>
      </c>
      <c r="O65" s="65" t="s">
        <v>212</v>
      </c>
      <c r="P65" s="65" t="s">
        <v>212</v>
      </c>
      <c r="Q65" s="40" t="s">
        <v>211</v>
      </c>
      <c r="R65" s="29">
        <f t="shared" si="1"/>
        <v>144</v>
      </c>
      <c r="S65" s="36"/>
      <c r="T65" s="36">
        <v>144</v>
      </c>
      <c r="U65" s="29">
        <f t="shared" si="10"/>
        <v>0</v>
      </c>
      <c r="V65" s="36"/>
      <c r="W65" s="36"/>
      <c r="X65" s="36">
        <v>144</v>
      </c>
      <c r="Y65" s="36"/>
      <c r="Z65" s="37"/>
      <c r="AA65" s="75"/>
      <c r="AB65" s="29"/>
      <c r="AC65" s="29"/>
      <c r="AD65" s="29"/>
      <c r="AE65" s="29"/>
      <c r="AF65" s="29">
        <v>144</v>
      </c>
    </row>
    <row r="66" spans="1:32" ht="25.5" customHeight="1" x14ac:dyDescent="0.2">
      <c r="A66" s="22" t="s">
        <v>154</v>
      </c>
      <c r="B66" s="211" t="s">
        <v>155</v>
      </c>
      <c r="C66" s="212"/>
      <c r="D66" s="212"/>
      <c r="E66" s="212"/>
      <c r="F66" s="41"/>
      <c r="G66" s="65"/>
      <c r="H66" s="65"/>
      <c r="I66" s="65"/>
      <c r="J66" s="65"/>
      <c r="K66" s="40"/>
      <c r="L66" s="41"/>
      <c r="M66" s="65"/>
      <c r="N66" s="65"/>
      <c r="O66" s="65"/>
      <c r="P66" s="65"/>
      <c r="Q66" s="40"/>
      <c r="R66" s="29">
        <f t="shared" si="1"/>
        <v>180</v>
      </c>
      <c r="S66" s="32"/>
      <c r="T66" s="29">
        <f>AA66+AB66+AC66+AD66+AE66+AF66</f>
        <v>180</v>
      </c>
      <c r="U66" s="28"/>
      <c r="V66" s="32"/>
      <c r="W66" s="32"/>
      <c r="X66" s="32"/>
      <c r="Y66" s="32"/>
      <c r="Z66" s="33"/>
      <c r="AA66" s="76">
        <v>18</v>
      </c>
      <c r="AB66" s="28">
        <v>54</v>
      </c>
      <c r="AC66" s="28">
        <v>10</v>
      </c>
      <c r="AD66" s="28">
        <v>40</v>
      </c>
      <c r="AE66" s="28">
        <v>30</v>
      </c>
      <c r="AF66" s="28">
        <v>28</v>
      </c>
    </row>
    <row r="67" spans="1:32" x14ac:dyDescent="0.2">
      <c r="A67" s="213" t="s">
        <v>171</v>
      </c>
      <c r="B67" s="214"/>
      <c r="C67" s="214"/>
      <c r="D67" s="214"/>
      <c r="E67" s="214"/>
      <c r="F67" s="222" t="s">
        <v>257</v>
      </c>
      <c r="G67" s="223"/>
      <c r="H67" s="223"/>
      <c r="I67" s="223"/>
      <c r="J67" s="223"/>
      <c r="K67" s="224"/>
      <c r="L67" s="222" t="s">
        <v>256</v>
      </c>
      <c r="M67" s="223"/>
      <c r="N67" s="223"/>
      <c r="O67" s="223"/>
      <c r="P67" s="223"/>
      <c r="Q67" s="224"/>
      <c r="R67" s="29">
        <f t="shared" ref="R67:AF67" si="16">R11+R27+R32+R35+R43+R66</f>
        <v>5166</v>
      </c>
      <c r="S67" s="27">
        <f t="shared" si="16"/>
        <v>954</v>
      </c>
      <c r="T67" s="27">
        <f t="shared" si="16"/>
        <v>4212</v>
      </c>
      <c r="U67" s="27">
        <f t="shared" si="16"/>
        <v>1321</v>
      </c>
      <c r="V67" s="27">
        <f t="shared" si="16"/>
        <v>1911</v>
      </c>
      <c r="W67" s="27">
        <f t="shared" si="16"/>
        <v>70</v>
      </c>
      <c r="X67" s="27">
        <f t="shared" si="16"/>
        <v>720</v>
      </c>
      <c r="Y67" s="27">
        <f t="shared" si="16"/>
        <v>20</v>
      </c>
      <c r="Z67" s="67">
        <f t="shared" si="16"/>
        <v>160</v>
      </c>
      <c r="AA67" s="75">
        <f t="shared" si="16"/>
        <v>612</v>
      </c>
      <c r="AB67" s="29">
        <f t="shared" si="16"/>
        <v>864</v>
      </c>
      <c r="AC67" s="29">
        <f t="shared" si="16"/>
        <v>612</v>
      </c>
      <c r="AD67" s="29">
        <f t="shared" si="16"/>
        <v>864</v>
      </c>
      <c r="AE67" s="29">
        <f t="shared" si="16"/>
        <v>612</v>
      </c>
      <c r="AF67" s="29">
        <f t="shared" si="16"/>
        <v>648</v>
      </c>
    </row>
    <row r="68" spans="1:32" x14ac:dyDescent="0.2">
      <c r="A68" s="19" t="s">
        <v>121</v>
      </c>
      <c r="B68" s="209" t="s">
        <v>122</v>
      </c>
      <c r="C68" s="210"/>
      <c r="D68" s="210"/>
      <c r="E68" s="210"/>
      <c r="F68" s="41"/>
      <c r="G68" s="65"/>
      <c r="H68" s="65"/>
      <c r="I68" s="65"/>
      <c r="J68" s="65"/>
      <c r="K68" s="40"/>
      <c r="L68" s="41"/>
      <c r="M68" s="65"/>
      <c r="N68" s="65"/>
      <c r="O68" s="65"/>
      <c r="P68" s="65"/>
      <c r="Q68" s="40"/>
      <c r="R68" s="29">
        <f t="shared" si="1"/>
        <v>216</v>
      </c>
      <c r="S68" s="32"/>
      <c r="T68" s="36">
        <v>216</v>
      </c>
      <c r="U68" s="32"/>
      <c r="V68" s="32"/>
      <c r="W68" s="32"/>
      <c r="X68" s="32"/>
      <c r="Y68" s="32"/>
      <c r="Z68" s="33"/>
      <c r="AA68" s="77"/>
      <c r="AB68" s="55"/>
      <c r="AC68" s="32"/>
      <c r="AD68" s="32"/>
      <c r="AE68" s="32"/>
      <c r="AF68" s="32">
        <v>6</v>
      </c>
    </row>
    <row r="69" spans="1:32" ht="27.75" customHeight="1" x14ac:dyDescent="0.2">
      <c r="A69" s="19"/>
      <c r="B69" s="220" t="s">
        <v>156</v>
      </c>
      <c r="C69" s="221"/>
      <c r="D69" s="221"/>
      <c r="E69" s="221"/>
      <c r="F69" s="41"/>
      <c r="G69" s="65"/>
      <c r="H69" s="65"/>
      <c r="I69" s="65"/>
      <c r="J69" s="65"/>
      <c r="K69" s="40"/>
      <c r="L69" s="41"/>
      <c r="M69" s="65"/>
      <c r="N69" s="65"/>
      <c r="O69" s="65"/>
      <c r="P69" s="65"/>
      <c r="Q69" s="40"/>
      <c r="R69" s="29">
        <v>144</v>
      </c>
      <c r="S69" s="32"/>
      <c r="T69" s="36"/>
      <c r="U69" s="32"/>
      <c r="V69" s="32"/>
      <c r="W69" s="32"/>
      <c r="X69" s="32"/>
      <c r="Y69" s="32"/>
      <c r="Z69" s="33"/>
      <c r="AA69" s="77"/>
      <c r="AB69" s="32"/>
      <c r="AC69" s="32"/>
      <c r="AD69" s="32"/>
      <c r="AE69" s="32"/>
      <c r="AF69" s="32">
        <v>4</v>
      </c>
    </row>
    <row r="70" spans="1:32" ht="13.5" x14ac:dyDescent="0.2">
      <c r="A70" s="19"/>
      <c r="B70" s="220" t="s">
        <v>157</v>
      </c>
      <c r="C70" s="221"/>
      <c r="D70" s="221"/>
      <c r="E70" s="221"/>
      <c r="F70" s="41"/>
      <c r="G70" s="65"/>
      <c r="H70" s="65"/>
      <c r="I70" s="65"/>
      <c r="J70" s="65"/>
      <c r="K70" s="40"/>
      <c r="L70" s="41"/>
      <c r="M70" s="65"/>
      <c r="N70" s="65"/>
      <c r="O70" s="65"/>
      <c r="P70" s="65"/>
      <c r="Q70" s="40"/>
      <c r="R70" s="62">
        <v>36</v>
      </c>
      <c r="S70" s="32"/>
      <c r="T70" s="36"/>
      <c r="U70" s="32"/>
      <c r="V70" s="32"/>
      <c r="W70" s="32"/>
      <c r="X70" s="32"/>
      <c r="Y70" s="32"/>
      <c r="Z70" s="33"/>
      <c r="AA70" s="77"/>
      <c r="AB70" s="32"/>
      <c r="AC70" s="32"/>
      <c r="AD70" s="32"/>
      <c r="AE70" s="32"/>
      <c r="AF70" s="32">
        <v>1</v>
      </c>
    </row>
    <row r="71" spans="1:32" ht="13.5" x14ac:dyDescent="0.2">
      <c r="A71" s="19"/>
      <c r="B71" s="220" t="s">
        <v>158</v>
      </c>
      <c r="C71" s="221"/>
      <c r="D71" s="221"/>
      <c r="E71" s="221"/>
      <c r="F71" s="41"/>
      <c r="G71" s="65"/>
      <c r="H71" s="65"/>
      <c r="I71" s="65"/>
      <c r="J71" s="65"/>
      <c r="K71" s="40"/>
      <c r="L71" s="41"/>
      <c r="M71" s="65"/>
      <c r="N71" s="65"/>
      <c r="O71" s="65"/>
      <c r="P71" s="65"/>
      <c r="Q71" s="40"/>
      <c r="R71" s="62">
        <v>36</v>
      </c>
      <c r="S71" s="32"/>
      <c r="T71" s="36"/>
      <c r="U71" s="32"/>
      <c r="V71" s="32"/>
      <c r="W71" s="32"/>
      <c r="X71" s="32"/>
      <c r="Y71" s="32"/>
      <c r="Z71" s="33"/>
      <c r="AA71" s="77"/>
      <c r="AB71" s="32"/>
      <c r="AC71" s="32"/>
      <c r="AD71" s="32"/>
      <c r="AE71" s="32"/>
      <c r="AF71" s="32">
        <v>1</v>
      </c>
    </row>
    <row r="72" spans="1:32" ht="13.5" x14ac:dyDescent="0.2">
      <c r="A72" s="42"/>
      <c r="B72" s="218" t="s">
        <v>159</v>
      </c>
      <c r="C72" s="219"/>
      <c r="D72" s="219"/>
      <c r="E72" s="219"/>
      <c r="F72" s="68"/>
      <c r="G72" s="69"/>
      <c r="H72" s="69"/>
      <c r="I72" s="69"/>
      <c r="J72" s="69"/>
      <c r="K72" s="64"/>
      <c r="L72" s="68"/>
      <c r="M72" s="69"/>
      <c r="N72" s="69"/>
      <c r="O72" s="69"/>
      <c r="P72" s="69"/>
      <c r="Q72" s="70"/>
      <c r="R72" s="71">
        <f>R67+R68</f>
        <v>5382</v>
      </c>
      <c r="S72" s="43"/>
      <c r="T72" s="43">
        <f t="shared" ref="T72" si="17">T67+T68</f>
        <v>4428</v>
      </c>
      <c r="U72" s="44"/>
      <c r="V72" s="44"/>
      <c r="W72" s="44"/>
      <c r="X72" s="44"/>
      <c r="Y72" s="44"/>
      <c r="Z72" s="45"/>
      <c r="AA72" s="77"/>
      <c r="AB72" s="32"/>
      <c r="AC72" s="32"/>
      <c r="AD72" s="32"/>
      <c r="AE72" s="32"/>
      <c r="AF72" s="32"/>
    </row>
    <row r="73" spans="1:32" x14ac:dyDescent="0.2">
      <c r="A73" s="267"/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9"/>
      <c r="T73" s="215" t="s">
        <v>180</v>
      </c>
      <c r="U73" s="205" t="s">
        <v>123</v>
      </c>
      <c r="V73" s="205"/>
      <c r="W73" s="205"/>
      <c r="X73" s="205"/>
      <c r="Y73" s="205"/>
      <c r="Z73" s="206"/>
      <c r="AA73" s="78">
        <f t="shared" ref="AA73:AF73" si="18">AA11+AA27+AA32+AA35+AA45+AA46+AA50+AA51+AA55+AA56+AA61+AA62</f>
        <v>594</v>
      </c>
      <c r="AB73" s="15">
        <f t="shared" si="18"/>
        <v>810</v>
      </c>
      <c r="AC73" s="15">
        <f t="shared" si="18"/>
        <v>422</v>
      </c>
      <c r="AD73" s="15">
        <f t="shared" si="18"/>
        <v>680</v>
      </c>
      <c r="AE73" s="15">
        <f t="shared" si="18"/>
        <v>402</v>
      </c>
      <c r="AF73" s="15">
        <f t="shared" si="18"/>
        <v>404</v>
      </c>
    </row>
    <row r="74" spans="1:32" x14ac:dyDescent="0.2">
      <c r="A74" s="270" t="s">
        <v>122</v>
      </c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2"/>
      <c r="T74" s="215"/>
      <c r="U74" s="205" t="s">
        <v>185</v>
      </c>
      <c r="V74" s="205"/>
      <c r="W74" s="205"/>
      <c r="X74" s="205"/>
      <c r="Y74" s="205"/>
      <c r="Z74" s="206"/>
      <c r="AA74" s="79">
        <f>AA47+AA52+AA57</f>
        <v>0</v>
      </c>
      <c r="AB74" s="50">
        <f t="shared" ref="AB74:AF74" si="19">AB47+AB52+AB57</f>
        <v>0</v>
      </c>
      <c r="AC74" s="50">
        <f t="shared" si="19"/>
        <v>180</v>
      </c>
      <c r="AD74" s="50">
        <f t="shared" si="19"/>
        <v>144</v>
      </c>
      <c r="AE74" s="50">
        <f t="shared" si="19"/>
        <v>72</v>
      </c>
      <c r="AF74" s="50">
        <f t="shared" si="19"/>
        <v>0</v>
      </c>
    </row>
    <row r="75" spans="1:32" x14ac:dyDescent="0.2">
      <c r="A75" s="270" t="s">
        <v>181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2"/>
      <c r="T75" s="215"/>
      <c r="U75" s="205" t="s">
        <v>186</v>
      </c>
      <c r="V75" s="205"/>
      <c r="W75" s="205"/>
      <c r="X75" s="205"/>
      <c r="Y75" s="205"/>
      <c r="Z75" s="206"/>
      <c r="AA75" s="79">
        <f>+AB75</f>
        <v>0</v>
      </c>
      <c r="AB75" s="50">
        <f t="shared" ref="AB75:AF75" si="20">AB58+AB63</f>
        <v>0</v>
      </c>
      <c r="AC75" s="50">
        <f t="shared" si="20"/>
        <v>0</v>
      </c>
      <c r="AD75" s="50">
        <f t="shared" si="20"/>
        <v>0</v>
      </c>
      <c r="AE75" s="50">
        <f t="shared" si="20"/>
        <v>108</v>
      </c>
      <c r="AF75" s="50">
        <f t="shared" si="20"/>
        <v>72</v>
      </c>
    </row>
    <row r="76" spans="1:32" x14ac:dyDescent="0.2">
      <c r="A76" s="270" t="s">
        <v>182</v>
      </c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2"/>
      <c r="T76" s="215"/>
      <c r="U76" s="205" t="s">
        <v>187</v>
      </c>
      <c r="V76" s="205"/>
      <c r="W76" s="205"/>
      <c r="X76" s="205"/>
      <c r="Y76" s="205"/>
      <c r="Z76" s="206"/>
      <c r="AA76" s="80">
        <f>AC75+AD75</f>
        <v>0</v>
      </c>
      <c r="AB76" s="51">
        <f t="shared" ref="AB76:AF76" si="21">AB65</f>
        <v>0</v>
      </c>
      <c r="AC76" s="51">
        <f t="shared" si="21"/>
        <v>0</v>
      </c>
      <c r="AD76" s="51">
        <f t="shared" si="21"/>
        <v>0</v>
      </c>
      <c r="AE76" s="51">
        <f t="shared" si="21"/>
        <v>0</v>
      </c>
      <c r="AF76" s="51">
        <f t="shared" si="21"/>
        <v>144</v>
      </c>
    </row>
    <row r="77" spans="1:32" x14ac:dyDescent="0.2">
      <c r="A77" s="270" t="s">
        <v>183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2"/>
      <c r="T77" s="215"/>
      <c r="U77" s="205" t="s">
        <v>188</v>
      </c>
      <c r="V77" s="205"/>
      <c r="W77" s="205"/>
      <c r="X77" s="205"/>
      <c r="Y77" s="205"/>
      <c r="Z77" s="206"/>
      <c r="AA77" s="80">
        <f>AA66</f>
        <v>18</v>
      </c>
      <c r="AB77" s="51">
        <f t="shared" ref="AB77:AF77" si="22">AB66</f>
        <v>54</v>
      </c>
      <c r="AC77" s="51">
        <f t="shared" si="22"/>
        <v>10</v>
      </c>
      <c r="AD77" s="51">
        <f t="shared" si="22"/>
        <v>40</v>
      </c>
      <c r="AE77" s="51">
        <f t="shared" si="22"/>
        <v>30</v>
      </c>
      <c r="AF77" s="51">
        <f t="shared" si="22"/>
        <v>28</v>
      </c>
    </row>
    <row r="78" spans="1:32" x14ac:dyDescent="0.2">
      <c r="A78" s="270" t="s">
        <v>184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2"/>
      <c r="T78" s="215"/>
      <c r="U78" s="205" t="s">
        <v>171</v>
      </c>
      <c r="V78" s="205"/>
      <c r="W78" s="205"/>
      <c r="X78" s="205"/>
      <c r="Y78" s="205"/>
      <c r="Z78" s="206"/>
      <c r="AA78" s="80">
        <f>AA73+AA74+AA75+AA76+AA77</f>
        <v>612</v>
      </c>
      <c r="AB78" s="51">
        <f t="shared" ref="AB78:AF78" si="23">AB73+AB74+AB75+AB76+AB77</f>
        <v>864</v>
      </c>
      <c r="AC78" s="51">
        <f t="shared" si="23"/>
        <v>612</v>
      </c>
      <c r="AD78" s="51">
        <f t="shared" si="23"/>
        <v>864</v>
      </c>
      <c r="AE78" s="51">
        <f t="shared" si="23"/>
        <v>612</v>
      </c>
      <c r="AF78" s="51">
        <f t="shared" si="23"/>
        <v>648</v>
      </c>
    </row>
    <row r="79" spans="1:32" x14ac:dyDescent="0.2">
      <c r="A79" s="270" t="s">
        <v>206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2"/>
      <c r="T79" s="215"/>
      <c r="U79" s="205" t="s">
        <v>190</v>
      </c>
      <c r="V79" s="205"/>
      <c r="W79" s="205"/>
      <c r="X79" s="205"/>
      <c r="Y79" s="205"/>
      <c r="Z79" s="206"/>
      <c r="AA79" s="78">
        <v>1</v>
      </c>
      <c r="AB79" s="15">
        <v>3</v>
      </c>
      <c r="AC79" s="15">
        <v>1</v>
      </c>
      <c r="AD79" s="15">
        <v>4</v>
      </c>
      <c r="AE79" s="15">
        <v>3</v>
      </c>
      <c r="AF79" s="15">
        <v>4</v>
      </c>
    </row>
    <row r="80" spans="1:32" x14ac:dyDescent="0.2">
      <c r="A80" s="255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7"/>
      <c r="T80" s="215"/>
      <c r="U80" s="216" t="s">
        <v>189</v>
      </c>
      <c r="V80" s="216"/>
      <c r="W80" s="216"/>
      <c r="X80" s="216"/>
      <c r="Y80" s="216"/>
      <c r="Z80" s="217"/>
      <c r="AA80" s="81">
        <v>3</v>
      </c>
      <c r="AB80" s="49">
        <v>8</v>
      </c>
      <c r="AC80" s="49">
        <v>4</v>
      </c>
      <c r="AD80" s="49">
        <v>5</v>
      </c>
      <c r="AE80" s="49">
        <v>3</v>
      </c>
      <c r="AF80" s="49">
        <v>7</v>
      </c>
    </row>
    <row r="81" spans="18:20" x14ac:dyDescent="0.2">
      <c r="R81" s="60">
        <v>5382</v>
      </c>
      <c r="S81" s="60"/>
      <c r="T81" s="60">
        <v>4428</v>
      </c>
    </row>
    <row r="82" spans="18:20" x14ac:dyDescent="0.2">
      <c r="R82" s="60"/>
      <c r="S82" s="60"/>
      <c r="T82" s="60"/>
    </row>
    <row r="83" spans="18:20" x14ac:dyDescent="0.2">
      <c r="R83" s="60"/>
      <c r="S83" s="60"/>
      <c r="T83" s="60"/>
    </row>
    <row r="84" spans="18:20" x14ac:dyDescent="0.2">
      <c r="R84" s="60"/>
      <c r="S84" s="60"/>
      <c r="T84" s="60"/>
    </row>
    <row r="85" spans="18:20" x14ac:dyDescent="0.2">
      <c r="R85" s="60"/>
      <c r="S85" s="60"/>
      <c r="T85" s="60"/>
    </row>
    <row r="86" spans="18:20" x14ac:dyDescent="0.2">
      <c r="R86" s="60"/>
      <c r="S86" s="60"/>
      <c r="T86" s="60"/>
    </row>
    <row r="87" spans="18:20" x14ac:dyDescent="0.2">
      <c r="R87" s="60"/>
      <c r="S87" s="60"/>
      <c r="T87" s="60"/>
    </row>
    <row r="88" spans="18:20" x14ac:dyDescent="0.2">
      <c r="R88" s="60"/>
      <c r="S88" s="60"/>
      <c r="T88" s="60"/>
    </row>
    <row r="89" spans="18:20" x14ac:dyDescent="0.2">
      <c r="R89" s="60"/>
      <c r="S89" s="60"/>
      <c r="T89" s="60"/>
    </row>
    <row r="90" spans="18:20" x14ac:dyDescent="0.2">
      <c r="R90" s="60"/>
      <c r="S90" s="60"/>
      <c r="T90" s="60"/>
    </row>
    <row r="91" spans="18:20" x14ac:dyDescent="0.2">
      <c r="R91" s="60"/>
      <c r="S91" s="60"/>
      <c r="T91" s="60"/>
    </row>
    <row r="92" spans="18:20" x14ac:dyDescent="0.2">
      <c r="R92" s="60"/>
      <c r="S92" s="60"/>
      <c r="T92" s="60"/>
    </row>
    <row r="93" spans="18:20" x14ac:dyDescent="0.2">
      <c r="R93" s="60"/>
      <c r="S93" s="60"/>
      <c r="T93" s="60"/>
    </row>
    <row r="94" spans="18:20" x14ac:dyDescent="0.2">
      <c r="R94" s="60"/>
      <c r="S94" s="60"/>
      <c r="T94" s="60"/>
    </row>
    <row r="95" spans="18:20" x14ac:dyDescent="0.2">
      <c r="R95" s="60"/>
      <c r="S95" s="60"/>
      <c r="T95" s="60"/>
    </row>
    <row r="96" spans="18:20" x14ac:dyDescent="0.2">
      <c r="R96" s="60"/>
      <c r="S96" s="60"/>
      <c r="T96" s="60"/>
    </row>
    <row r="97" spans="1:32" x14ac:dyDescent="0.2">
      <c r="R97" s="60"/>
      <c r="S97" s="60"/>
      <c r="T97" s="60"/>
    </row>
    <row r="98" spans="1:32" x14ac:dyDescent="0.2">
      <c r="R98" s="60"/>
      <c r="S98" s="60"/>
      <c r="T98" s="60"/>
    </row>
    <row r="99" spans="1:32" x14ac:dyDescent="0.2">
      <c r="R99" s="60"/>
      <c r="S99" s="60"/>
      <c r="T99" s="60"/>
    </row>
    <row r="100" spans="1:32" ht="14.25" x14ac:dyDescent="0.2">
      <c r="A100" s="72" t="s">
        <v>191</v>
      </c>
      <c r="B100" s="279" t="s">
        <v>192</v>
      </c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</row>
    <row r="102" spans="1:32" ht="31.5" customHeight="1" x14ac:dyDescent="0.2">
      <c r="A102" s="273" t="s">
        <v>193</v>
      </c>
      <c r="B102" s="275" t="s">
        <v>204</v>
      </c>
      <c r="C102" s="258" t="s">
        <v>107</v>
      </c>
      <c r="D102" s="259"/>
      <c r="E102" s="259"/>
      <c r="F102" s="259"/>
      <c r="G102" s="259"/>
      <c r="H102" s="259"/>
      <c r="I102" s="260"/>
      <c r="J102" s="264" t="s">
        <v>202</v>
      </c>
      <c r="K102" s="265"/>
      <c r="L102" s="265"/>
      <c r="M102" s="265"/>
      <c r="N102" s="265"/>
      <c r="O102" s="265"/>
      <c r="P102" s="265"/>
      <c r="Q102" s="265"/>
      <c r="R102" s="266"/>
      <c r="S102" s="258" t="s">
        <v>203</v>
      </c>
      <c r="T102" s="260"/>
      <c r="U102" s="258" t="s">
        <v>205</v>
      </c>
      <c r="V102" s="259"/>
      <c r="W102" s="260"/>
      <c r="X102" s="258" t="s">
        <v>122</v>
      </c>
      <c r="Y102" s="259"/>
      <c r="Z102" s="260"/>
      <c r="AA102" s="258" t="s">
        <v>195</v>
      </c>
      <c r="AB102" s="259"/>
      <c r="AC102" s="260"/>
      <c r="AD102" s="258" t="s">
        <v>194</v>
      </c>
      <c r="AE102" s="259"/>
      <c r="AF102" s="260"/>
    </row>
    <row r="103" spans="1:32" ht="45" customHeight="1" x14ac:dyDescent="0.2">
      <c r="A103" s="274"/>
      <c r="B103" s="276"/>
      <c r="C103" s="261"/>
      <c r="D103" s="262"/>
      <c r="E103" s="262"/>
      <c r="F103" s="262"/>
      <c r="G103" s="262"/>
      <c r="H103" s="262"/>
      <c r="I103" s="263"/>
      <c r="J103" s="264" t="s">
        <v>200</v>
      </c>
      <c r="K103" s="265"/>
      <c r="L103" s="265"/>
      <c r="M103" s="265"/>
      <c r="N103" s="265"/>
      <c r="O103" s="266"/>
      <c r="P103" s="264" t="s">
        <v>201</v>
      </c>
      <c r="Q103" s="265"/>
      <c r="R103" s="266"/>
      <c r="S103" s="261"/>
      <c r="T103" s="263"/>
      <c r="U103" s="261"/>
      <c r="V103" s="262"/>
      <c r="W103" s="263"/>
      <c r="X103" s="261"/>
      <c r="Y103" s="262"/>
      <c r="Z103" s="263"/>
      <c r="AA103" s="261"/>
      <c r="AB103" s="262"/>
      <c r="AC103" s="263"/>
      <c r="AD103" s="261"/>
      <c r="AE103" s="262"/>
      <c r="AF103" s="263"/>
    </row>
    <row r="104" spans="1:32" ht="13.5" customHeight="1" x14ac:dyDescent="0.2">
      <c r="A104" s="56">
        <v>1</v>
      </c>
      <c r="B104" s="57">
        <v>2</v>
      </c>
      <c r="C104" s="280">
        <v>3</v>
      </c>
      <c r="D104" s="281"/>
      <c r="E104" s="281"/>
      <c r="F104" s="281"/>
      <c r="G104" s="281"/>
      <c r="H104" s="281"/>
      <c r="I104" s="282"/>
      <c r="J104" s="280">
        <v>4</v>
      </c>
      <c r="K104" s="281"/>
      <c r="L104" s="281"/>
      <c r="M104" s="281"/>
      <c r="N104" s="281"/>
      <c r="O104" s="282"/>
      <c r="P104" s="280">
        <v>5</v>
      </c>
      <c r="Q104" s="281"/>
      <c r="R104" s="282"/>
      <c r="S104" s="280">
        <v>6</v>
      </c>
      <c r="T104" s="282"/>
      <c r="U104" s="280">
        <v>7</v>
      </c>
      <c r="V104" s="281"/>
      <c r="W104" s="282"/>
      <c r="X104" s="280">
        <v>8</v>
      </c>
      <c r="Y104" s="281"/>
      <c r="Z104" s="282"/>
      <c r="AA104" s="280">
        <v>9</v>
      </c>
      <c r="AB104" s="281"/>
      <c r="AC104" s="282"/>
      <c r="AD104" s="280">
        <v>10</v>
      </c>
      <c r="AE104" s="281"/>
      <c r="AF104" s="282"/>
    </row>
    <row r="105" spans="1:32" ht="18.75" x14ac:dyDescent="0.2">
      <c r="A105" s="48" t="s">
        <v>67</v>
      </c>
      <c r="B105" s="58">
        <f>AA73+AB73</f>
        <v>1404</v>
      </c>
      <c r="C105" s="240">
        <f>AA74+AB74</f>
        <v>0</v>
      </c>
      <c r="D105" s="241"/>
      <c r="E105" s="241"/>
      <c r="F105" s="241"/>
      <c r="G105" s="241"/>
      <c r="H105" s="241"/>
      <c r="I105" s="242"/>
      <c r="J105" s="240">
        <f>AA75+AB75</f>
        <v>0</v>
      </c>
      <c r="K105" s="241"/>
      <c r="L105" s="241"/>
      <c r="M105" s="241"/>
      <c r="N105" s="241"/>
      <c r="O105" s="242"/>
      <c r="P105" s="240"/>
      <c r="Q105" s="241"/>
      <c r="R105" s="242"/>
      <c r="S105" s="240"/>
      <c r="T105" s="242"/>
      <c r="U105" s="277">
        <f>AA77+AB77</f>
        <v>72</v>
      </c>
      <c r="V105" s="241"/>
      <c r="W105" s="242"/>
      <c r="X105" s="277"/>
      <c r="Y105" s="241"/>
      <c r="Z105" s="242"/>
      <c r="AA105" s="277">
        <f>B105+C105+J105+P105+U105+X105</f>
        <v>1476</v>
      </c>
      <c r="AB105" s="241"/>
      <c r="AC105" s="242"/>
      <c r="AD105" s="240">
        <v>11</v>
      </c>
      <c r="AE105" s="241"/>
      <c r="AF105" s="242"/>
    </row>
    <row r="106" spans="1:32" ht="18.75" x14ac:dyDescent="0.2">
      <c r="A106" s="48" t="s">
        <v>68</v>
      </c>
      <c r="B106" s="58">
        <f>AC73+AD73</f>
        <v>1102</v>
      </c>
      <c r="C106" s="240">
        <f>AC74+AD74</f>
        <v>324</v>
      </c>
      <c r="D106" s="241"/>
      <c r="E106" s="241"/>
      <c r="F106" s="241"/>
      <c r="G106" s="241"/>
      <c r="H106" s="241"/>
      <c r="I106" s="242"/>
      <c r="J106" s="240">
        <f>AC75+AD75</f>
        <v>0</v>
      </c>
      <c r="K106" s="241"/>
      <c r="L106" s="241"/>
      <c r="M106" s="241"/>
      <c r="N106" s="241"/>
      <c r="O106" s="242"/>
      <c r="P106" s="240"/>
      <c r="Q106" s="241"/>
      <c r="R106" s="242"/>
      <c r="S106" s="240"/>
      <c r="T106" s="242"/>
      <c r="U106" s="277">
        <f>AC77+AD77</f>
        <v>50</v>
      </c>
      <c r="V106" s="241"/>
      <c r="W106" s="242"/>
      <c r="X106" s="240"/>
      <c r="Y106" s="241"/>
      <c r="Z106" s="242"/>
      <c r="AA106" s="277">
        <f t="shared" ref="AA106:AA107" si="24">B106+C106+J106+P106+U106+X106</f>
        <v>1476</v>
      </c>
      <c r="AB106" s="241"/>
      <c r="AC106" s="242"/>
      <c r="AD106" s="240">
        <v>11</v>
      </c>
      <c r="AE106" s="241"/>
      <c r="AF106" s="242"/>
    </row>
    <row r="107" spans="1:32" ht="18.75" x14ac:dyDescent="0.2">
      <c r="A107" s="48" t="s">
        <v>69</v>
      </c>
      <c r="B107" s="58">
        <f>AE73+AF73</f>
        <v>806</v>
      </c>
      <c r="C107" s="240">
        <f>AE74+AF74</f>
        <v>72</v>
      </c>
      <c r="D107" s="241"/>
      <c r="E107" s="241"/>
      <c r="F107" s="241"/>
      <c r="G107" s="241"/>
      <c r="H107" s="241"/>
      <c r="I107" s="242"/>
      <c r="J107" s="240">
        <f>AE75+AF75</f>
        <v>180</v>
      </c>
      <c r="K107" s="241"/>
      <c r="L107" s="241"/>
      <c r="M107" s="241"/>
      <c r="N107" s="241"/>
      <c r="O107" s="242"/>
      <c r="P107" s="277">
        <f>AF76</f>
        <v>144</v>
      </c>
      <c r="Q107" s="241"/>
      <c r="R107" s="242"/>
      <c r="S107" s="240"/>
      <c r="T107" s="242"/>
      <c r="U107" s="277">
        <f>AE77+AF77</f>
        <v>58</v>
      </c>
      <c r="V107" s="241"/>
      <c r="W107" s="242"/>
      <c r="X107" s="277">
        <f>R68</f>
        <v>216</v>
      </c>
      <c r="Y107" s="241"/>
      <c r="Z107" s="242"/>
      <c r="AA107" s="277">
        <f t="shared" si="24"/>
        <v>1476</v>
      </c>
      <c r="AB107" s="241"/>
      <c r="AC107" s="242"/>
      <c r="AD107" s="240">
        <v>2</v>
      </c>
      <c r="AE107" s="241"/>
      <c r="AF107" s="242"/>
    </row>
    <row r="108" spans="1:32" ht="18.75" x14ac:dyDescent="0.2">
      <c r="A108" s="48" t="s">
        <v>171</v>
      </c>
      <c r="B108" s="59">
        <f>B105+B106+B107</f>
        <v>3312</v>
      </c>
      <c r="C108" s="243">
        <f>C105+C106+C107</f>
        <v>396</v>
      </c>
      <c r="D108" s="244"/>
      <c r="E108" s="244"/>
      <c r="F108" s="244"/>
      <c r="G108" s="244"/>
      <c r="H108" s="244"/>
      <c r="I108" s="245"/>
      <c r="J108" s="243">
        <f>J105+J106+J107</f>
        <v>180</v>
      </c>
      <c r="K108" s="244"/>
      <c r="L108" s="244"/>
      <c r="M108" s="244"/>
      <c r="N108" s="244"/>
      <c r="O108" s="245"/>
      <c r="P108" s="278">
        <f>P105+P106+P107</f>
        <v>144</v>
      </c>
      <c r="Q108" s="244"/>
      <c r="R108" s="245"/>
      <c r="S108" s="243">
        <v>954</v>
      </c>
      <c r="T108" s="245"/>
      <c r="U108" s="278">
        <f>U105+U106+U107</f>
        <v>180</v>
      </c>
      <c r="V108" s="244"/>
      <c r="W108" s="245"/>
      <c r="X108" s="278">
        <f>X105+X106+X107</f>
        <v>216</v>
      </c>
      <c r="Y108" s="244"/>
      <c r="Z108" s="245"/>
      <c r="AA108" s="278">
        <f>B108+C108+J108+P108+S108+U108+X108</f>
        <v>5382</v>
      </c>
      <c r="AB108" s="244"/>
      <c r="AC108" s="245"/>
      <c r="AD108" s="243">
        <f>AD103+AD105+AD106+AD107</f>
        <v>24</v>
      </c>
      <c r="AE108" s="244"/>
      <c r="AF108" s="245"/>
    </row>
  </sheetData>
  <mergeCells count="161">
    <mergeCell ref="X102:Z103"/>
    <mergeCell ref="AA102:AC103"/>
    <mergeCell ref="AD102:AF103"/>
    <mergeCell ref="AD105:AF105"/>
    <mergeCell ref="U75:Z75"/>
    <mergeCell ref="U76:Z76"/>
    <mergeCell ref="U77:Z77"/>
    <mergeCell ref="AA105:AC105"/>
    <mergeCell ref="AA106:AC106"/>
    <mergeCell ref="B100:AF100"/>
    <mergeCell ref="U78:Z78"/>
    <mergeCell ref="C105:I105"/>
    <mergeCell ref="C106:I106"/>
    <mergeCell ref="C104:I104"/>
    <mergeCell ref="J104:O104"/>
    <mergeCell ref="P104:R104"/>
    <mergeCell ref="S104:T104"/>
    <mergeCell ref="U104:W104"/>
    <mergeCell ref="X104:Z104"/>
    <mergeCell ref="AA104:AC104"/>
    <mergeCell ref="AD104:AF104"/>
    <mergeCell ref="AD106:AF106"/>
    <mergeCell ref="AA107:AC107"/>
    <mergeCell ref="AA108:AC108"/>
    <mergeCell ref="S105:T105"/>
    <mergeCell ref="S106:T106"/>
    <mergeCell ref="S107:T107"/>
    <mergeCell ref="S108:T108"/>
    <mergeCell ref="U105:W105"/>
    <mergeCell ref="U106:W106"/>
    <mergeCell ref="U107:W107"/>
    <mergeCell ref="U108:W108"/>
    <mergeCell ref="X105:Z105"/>
    <mergeCell ref="X106:Z106"/>
    <mergeCell ref="X107:Z107"/>
    <mergeCell ref="X108:Z108"/>
    <mergeCell ref="C107:I107"/>
    <mergeCell ref="C108:I108"/>
    <mergeCell ref="J105:O105"/>
    <mergeCell ref="J106:O106"/>
    <mergeCell ref="J107:O107"/>
    <mergeCell ref="J108:O108"/>
    <mergeCell ref="P105:R105"/>
    <mergeCell ref="P106:R106"/>
    <mergeCell ref="P107:R107"/>
    <mergeCell ref="P108:R108"/>
    <mergeCell ref="F54:K54"/>
    <mergeCell ref="L54:Q54"/>
    <mergeCell ref="F60:K60"/>
    <mergeCell ref="L60:Q60"/>
    <mergeCell ref="C102:I103"/>
    <mergeCell ref="J103:O103"/>
    <mergeCell ref="P103:R103"/>
    <mergeCell ref="J102:R102"/>
    <mergeCell ref="U79:Z79"/>
    <mergeCell ref="A73:S73"/>
    <mergeCell ref="A74:S74"/>
    <mergeCell ref="A75:S75"/>
    <mergeCell ref="A76:S76"/>
    <mergeCell ref="A77:S77"/>
    <mergeCell ref="A78:S78"/>
    <mergeCell ref="A79:S79"/>
    <mergeCell ref="A102:A103"/>
    <mergeCell ref="B102:B103"/>
    <mergeCell ref="S102:T103"/>
    <mergeCell ref="U102:W103"/>
    <mergeCell ref="B56:E56"/>
    <mergeCell ref="B54:E54"/>
    <mergeCell ref="B55:E55"/>
    <mergeCell ref="B69:E69"/>
    <mergeCell ref="AD107:AF107"/>
    <mergeCell ref="AD108:AF108"/>
    <mergeCell ref="F10:K10"/>
    <mergeCell ref="L10:Q10"/>
    <mergeCell ref="F11:K11"/>
    <mergeCell ref="L11:Q11"/>
    <mergeCell ref="F27:K27"/>
    <mergeCell ref="L27:Q27"/>
    <mergeCell ref="F32:K32"/>
    <mergeCell ref="L32:Q32"/>
    <mergeCell ref="F35:K35"/>
    <mergeCell ref="L35:Q35"/>
    <mergeCell ref="F43:K43"/>
    <mergeCell ref="L43:Q43"/>
    <mergeCell ref="F44:K44"/>
    <mergeCell ref="L44:Q44"/>
    <mergeCell ref="F49:K49"/>
    <mergeCell ref="L49:Q49"/>
    <mergeCell ref="A80:S80"/>
    <mergeCell ref="B59:E59"/>
    <mergeCell ref="B52:E52"/>
    <mergeCell ref="B53:E53"/>
    <mergeCell ref="B58:E58"/>
    <mergeCell ref="B57:E57"/>
    <mergeCell ref="B45:E45"/>
    <mergeCell ref="B41:E41"/>
    <mergeCell ref="B42:E42"/>
    <mergeCell ref="B40:E40"/>
    <mergeCell ref="B1:AF1"/>
    <mergeCell ref="B2:AF2"/>
    <mergeCell ref="U8:W8"/>
    <mergeCell ref="T7:W7"/>
    <mergeCell ref="X7:X9"/>
    <mergeCell ref="Y7:Y9"/>
    <mergeCell ref="Z7:Z9"/>
    <mergeCell ref="T6:Z6"/>
    <mergeCell ref="S4:Z5"/>
    <mergeCell ref="AA4:AF6"/>
    <mergeCell ref="AD3:AF3"/>
    <mergeCell ref="B10:E10"/>
    <mergeCell ref="S6:S9"/>
    <mergeCell ref="U74:Z74"/>
    <mergeCell ref="B62:E62"/>
    <mergeCell ref="B63:E63"/>
    <mergeCell ref="B64:E64"/>
    <mergeCell ref="B68:E68"/>
    <mergeCell ref="B65:E65"/>
    <mergeCell ref="B66:E66"/>
    <mergeCell ref="A67:E67"/>
    <mergeCell ref="T73:T80"/>
    <mergeCell ref="U80:Z80"/>
    <mergeCell ref="B72:E72"/>
    <mergeCell ref="B70:E70"/>
    <mergeCell ref="B71:E71"/>
    <mergeCell ref="U73:Z73"/>
    <mergeCell ref="F67:K67"/>
    <mergeCell ref="L67:Q67"/>
    <mergeCell ref="B60:E60"/>
    <mergeCell ref="B61:E61"/>
    <mergeCell ref="B31:E31"/>
    <mergeCell ref="B32:E32"/>
    <mergeCell ref="B29:E29"/>
    <mergeCell ref="B30:E30"/>
    <mergeCell ref="B28:E28"/>
    <mergeCell ref="B11:E11"/>
    <mergeCell ref="B27:E27"/>
    <mergeCell ref="B46:E46"/>
    <mergeCell ref="B47:E47"/>
    <mergeCell ref="B33:E33"/>
    <mergeCell ref="B34:E34"/>
    <mergeCell ref="B35:E35"/>
    <mergeCell ref="B36:E36"/>
    <mergeCell ref="B37:E37"/>
    <mergeCell ref="B49:E49"/>
    <mergeCell ref="B50:E50"/>
    <mergeCell ref="B51:E51"/>
    <mergeCell ref="B48:E48"/>
    <mergeCell ref="B38:E38"/>
    <mergeCell ref="B39:E39"/>
    <mergeCell ref="B43:E43"/>
    <mergeCell ref="B44:E44"/>
    <mergeCell ref="A4:A9"/>
    <mergeCell ref="AA7:AB7"/>
    <mergeCell ref="AC7:AD7"/>
    <mergeCell ref="AE7:AF7"/>
    <mergeCell ref="T8:T9"/>
    <mergeCell ref="R4:R9"/>
    <mergeCell ref="B4:E9"/>
    <mergeCell ref="F4:Q8"/>
    <mergeCell ref="F9:K9"/>
    <mergeCell ref="L9:Q9"/>
  </mergeCells>
  <pageMargins left="0.25" right="0.25" top="0.23521505376344087" bottom="0.21001344086021506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4" workbookViewId="0">
      <selection activeCell="A18" sqref="A18:B19"/>
    </sheetView>
  </sheetViews>
  <sheetFormatPr defaultRowHeight="12.75" x14ac:dyDescent="0.2"/>
  <cols>
    <col min="1" max="1" width="9.33203125" customWidth="1"/>
    <col min="2" max="2" width="120.83203125" customWidth="1"/>
    <col min="3" max="3" width="17.5" customWidth="1"/>
    <col min="4" max="4" width="2.5" customWidth="1"/>
  </cols>
  <sheetData>
    <row r="1" spans="1:4" ht="51" customHeight="1" x14ac:dyDescent="0.2">
      <c r="A1" s="90" t="s">
        <v>44</v>
      </c>
      <c r="B1" s="90"/>
      <c r="C1" s="90"/>
      <c r="D1" s="90"/>
    </row>
    <row r="2" spans="1:4" ht="37.35" customHeight="1" x14ac:dyDescent="0.2">
      <c r="A2" s="12" t="s">
        <v>45</v>
      </c>
      <c r="B2" s="283" t="s">
        <v>46</v>
      </c>
      <c r="C2" s="284"/>
    </row>
    <row r="3" spans="1:4" ht="22.5" customHeight="1" x14ac:dyDescent="0.2">
      <c r="A3" s="13">
        <v>1</v>
      </c>
      <c r="B3" s="285" t="s">
        <v>47</v>
      </c>
      <c r="C3" s="286"/>
    </row>
    <row r="4" spans="1:4" ht="22.5" customHeight="1" x14ac:dyDescent="0.2">
      <c r="A4" s="13">
        <v>2</v>
      </c>
      <c r="B4" s="285" t="s">
        <v>48</v>
      </c>
      <c r="C4" s="286"/>
    </row>
    <row r="5" spans="1:4" ht="22.5" customHeight="1" x14ac:dyDescent="0.2">
      <c r="A5" s="13">
        <v>3</v>
      </c>
      <c r="B5" s="285" t="s">
        <v>49</v>
      </c>
      <c r="C5" s="286"/>
    </row>
    <row r="6" spans="1:4" ht="22.5" customHeight="1" x14ac:dyDescent="0.2">
      <c r="A6" s="13">
        <v>4</v>
      </c>
      <c r="B6" s="285" t="s">
        <v>50</v>
      </c>
      <c r="C6" s="286"/>
    </row>
    <row r="7" spans="1:4" ht="22.5" customHeight="1" x14ac:dyDescent="0.2">
      <c r="A7" s="13">
        <v>5</v>
      </c>
      <c r="B7" s="285" t="s">
        <v>51</v>
      </c>
      <c r="C7" s="286"/>
    </row>
    <row r="8" spans="1:4" ht="22.5" customHeight="1" x14ac:dyDescent="0.2">
      <c r="A8" s="13">
        <v>6</v>
      </c>
      <c r="B8" s="285" t="s">
        <v>52</v>
      </c>
      <c r="C8" s="286"/>
    </row>
    <row r="9" spans="1:4" ht="45" customHeight="1" x14ac:dyDescent="0.2">
      <c r="A9" s="13">
        <v>7</v>
      </c>
      <c r="B9" s="287" t="s">
        <v>53</v>
      </c>
      <c r="C9" s="288"/>
    </row>
    <row r="10" spans="1:4" ht="22.5" customHeight="1" x14ac:dyDescent="0.2">
      <c r="A10" s="13">
        <v>8</v>
      </c>
      <c r="B10" s="285" t="s">
        <v>54</v>
      </c>
      <c r="C10" s="286"/>
    </row>
    <row r="11" spans="1:4" ht="22.5" customHeight="1" x14ac:dyDescent="0.2">
      <c r="A11" s="13">
        <v>9</v>
      </c>
      <c r="B11" s="285" t="s">
        <v>55</v>
      </c>
      <c r="C11" s="286"/>
    </row>
    <row r="12" spans="1:4" ht="22.5" customHeight="1" x14ac:dyDescent="0.2">
      <c r="A12" s="13">
        <v>10</v>
      </c>
      <c r="B12" s="285" t="s">
        <v>56</v>
      </c>
      <c r="C12" s="286"/>
    </row>
    <row r="13" spans="1:4" ht="45" customHeight="1" x14ac:dyDescent="0.2">
      <c r="A13" s="13">
        <v>11</v>
      </c>
      <c r="B13" s="287" t="s">
        <v>57</v>
      </c>
      <c r="C13" s="288"/>
    </row>
    <row r="14" spans="1:4" ht="22.5" customHeight="1" x14ac:dyDescent="0.2">
      <c r="A14" s="13">
        <v>12</v>
      </c>
      <c r="B14" s="285" t="s">
        <v>58</v>
      </c>
      <c r="C14" s="286"/>
    </row>
    <row r="15" spans="1:4" ht="22.5" customHeight="1" x14ac:dyDescent="0.2">
      <c r="A15" s="13">
        <v>13</v>
      </c>
      <c r="B15" s="285" t="s">
        <v>59</v>
      </c>
      <c r="C15" s="286"/>
    </row>
    <row r="16" spans="1:4" ht="22.5" customHeight="1" x14ac:dyDescent="0.2">
      <c r="A16" s="13">
        <v>14</v>
      </c>
      <c r="B16" s="285" t="s">
        <v>60</v>
      </c>
      <c r="C16" s="286"/>
    </row>
    <row r="17" spans="1:3" ht="22.5" customHeight="1" x14ac:dyDescent="0.2">
      <c r="A17" s="13">
        <v>15</v>
      </c>
      <c r="B17" s="285" t="s">
        <v>61</v>
      </c>
      <c r="C17" s="286"/>
    </row>
    <row r="18" spans="1:3" ht="408.95" customHeight="1" x14ac:dyDescent="0.2">
      <c r="A18" s="289" t="s">
        <v>66</v>
      </c>
      <c r="B18" s="290"/>
    </row>
    <row r="19" spans="1:3" ht="298.7" customHeight="1" x14ac:dyDescent="0.2">
      <c r="A19" s="290"/>
      <c r="B19" s="290"/>
    </row>
    <row r="20" spans="1:3" ht="17.25" customHeight="1" x14ac:dyDescent="0.2">
      <c r="A20" s="291">
        <v>1</v>
      </c>
      <c r="B20" s="291"/>
    </row>
    <row r="21" spans="1:3" ht="408.95" customHeight="1" x14ac:dyDescent="0.2">
      <c r="A21" s="292" t="s">
        <v>62</v>
      </c>
      <c r="B21" s="292"/>
    </row>
    <row r="22" spans="1:3" ht="266.45" customHeight="1" x14ac:dyDescent="0.2">
      <c r="A22" s="292"/>
      <c r="B22" s="292"/>
    </row>
    <row r="23" spans="1:3" ht="17.25" customHeight="1" x14ac:dyDescent="0.2">
      <c r="A23" s="291">
        <v>2</v>
      </c>
      <c r="B23" s="291"/>
    </row>
    <row r="24" spans="1:3" ht="408.95" customHeight="1" x14ac:dyDescent="0.2">
      <c r="A24" s="292" t="s">
        <v>63</v>
      </c>
      <c r="B24" s="292"/>
    </row>
    <row r="25" spans="1:3" ht="299.10000000000002" customHeight="1" x14ac:dyDescent="0.2">
      <c r="A25" s="292"/>
      <c r="B25" s="292"/>
    </row>
    <row r="26" spans="1:3" ht="17.25" customHeight="1" x14ac:dyDescent="0.2">
      <c r="A26" s="291">
        <v>3</v>
      </c>
      <c r="B26" s="291"/>
    </row>
    <row r="27" spans="1:3" ht="408.95" customHeight="1" x14ac:dyDescent="0.2">
      <c r="A27" s="292" t="s">
        <v>64</v>
      </c>
      <c r="B27" s="292"/>
    </row>
    <row r="28" spans="1:3" ht="299.10000000000002" customHeight="1" x14ac:dyDescent="0.2">
      <c r="A28" s="292"/>
      <c r="B28" s="292"/>
    </row>
    <row r="29" spans="1:3" ht="17.25" customHeight="1" x14ac:dyDescent="0.2">
      <c r="A29" s="291">
        <v>4</v>
      </c>
      <c r="B29" s="291"/>
    </row>
    <row r="30" spans="1:3" ht="257.25" customHeight="1" x14ac:dyDescent="0.2">
      <c r="A30" s="292" t="s">
        <v>65</v>
      </c>
      <c r="B30" s="292"/>
    </row>
    <row r="31" spans="1:3" ht="17.25" customHeight="1" x14ac:dyDescent="0.2">
      <c r="A31" s="291">
        <v>5</v>
      </c>
      <c r="B31" s="291"/>
    </row>
    <row r="32" spans="1:3" ht="120.95" customHeight="1" x14ac:dyDescent="0.2"/>
  </sheetData>
  <mergeCells count="27">
    <mergeCell ref="A30:B30"/>
    <mergeCell ref="A31:B31"/>
    <mergeCell ref="A23:B23"/>
    <mergeCell ref="A24:B25"/>
    <mergeCell ref="A26:B26"/>
    <mergeCell ref="A27:B28"/>
    <mergeCell ref="A29:B29"/>
    <mergeCell ref="B16:C16"/>
    <mergeCell ref="B17:C17"/>
    <mergeCell ref="A18:B19"/>
    <mergeCell ref="A20:B20"/>
    <mergeCell ref="A21:B22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D1"/>
    <mergeCell ref="B2:C2"/>
    <mergeCell ref="B3:C3"/>
    <mergeCell ref="B4:C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2020-02-03T06:44:16Z</cp:lastPrinted>
  <dcterms:created xsi:type="dcterms:W3CDTF">2019-11-19T15:17:12Z</dcterms:created>
  <dcterms:modified xsi:type="dcterms:W3CDTF">2020-10-06T14:52:40Z</dcterms:modified>
</cp:coreProperties>
</file>