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<sst xmlns="http://schemas.openxmlformats.org/spreadsheetml/2006/main" count="709" uniqueCount="215">
  <si>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</si>
  <si>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</si>
  <si>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</si>
  <si>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</si>
  <si>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Распределение обязательной нагрузки по курсам и семестрам   (час. в семестр)</t>
  </si>
  <si>
    <t>курсовых работ</t>
  </si>
  <si>
    <t>1 курс</t>
  </si>
  <si>
    <t>2 курс</t>
  </si>
  <si>
    <t>3 курс</t>
  </si>
  <si>
    <t>4 курс</t>
  </si>
  <si>
    <t>1 семестр</t>
  </si>
  <si>
    <t>2 семестр</t>
  </si>
  <si>
    <t>5 семестр</t>
  </si>
  <si>
    <t>6 семестр</t>
  </si>
  <si>
    <t>7 семестр</t>
  </si>
  <si>
    <t>Часов по ФГОСу</t>
  </si>
  <si>
    <t>ОУД.00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</si>
  <si>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</si>
  <si>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</si>
  <si>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</si>
  <si>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</si>
  <si>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</si>
  <si>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</si>
  <si>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</si>
  <si>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Математика</t>
  </si>
  <si>
    <t>ОДБ.05</t>
  </si>
  <si>
    <t>История</t>
  </si>
  <si>
    <t>ОДБ.06</t>
  </si>
  <si>
    <t>Физическая культура</t>
  </si>
  <si>
    <t>ОДБ.07</t>
  </si>
  <si>
    <t>Основы безопасности жизнедеятельности</t>
  </si>
  <si>
    <t>ОДБ.08</t>
  </si>
  <si>
    <t>Астрономия</t>
  </si>
  <si>
    <t>Информатика</t>
  </si>
  <si>
    <t>Физика</t>
  </si>
  <si>
    <t>ОДБ.11</t>
  </si>
  <si>
    <t>Химия</t>
  </si>
  <si>
    <t>Обществознание (вкл. экономику и право)</t>
  </si>
  <si>
    <t>ОДБ.12</t>
  </si>
  <si>
    <t>Биолгоия</t>
  </si>
  <si>
    <t>Индивидуальный проект</t>
  </si>
  <si>
    <t>ОГСЭ.00</t>
  </si>
  <si>
    <t>Общий гуманитарный и социально-экономический цикл</t>
  </si>
  <si>
    <t>ОГСЭ.02</t>
  </si>
  <si>
    <t>ОГСЭ.03</t>
  </si>
  <si>
    <t>Иностранный язык в профессиональной деятельности</t>
  </si>
  <si>
    <t>ОГСЭ.04</t>
  </si>
  <si>
    <t>Физическая культра</t>
  </si>
  <si>
    <t>Психология общения</t>
  </si>
  <si>
    <t>ЕН.00</t>
  </si>
  <si>
    <t xml:space="preserve">Математический и общий естественнонаучный цикл </t>
  </si>
  <si>
    <t>ЕН.01</t>
  </si>
  <si>
    <t>ЕН.02</t>
  </si>
  <si>
    <t>ЕН.03</t>
  </si>
  <si>
    <t>Экологические основы природопользования</t>
  </si>
  <si>
    <t>ОП.00</t>
  </si>
  <si>
    <t>Общепрофессиональный цикл</t>
  </si>
  <si>
    <t>Инженерная графика</t>
  </si>
  <si>
    <t>Техническая механика</t>
  </si>
  <si>
    <t>Электротехника и электроника</t>
  </si>
  <si>
    <t>Системы и оборудование для создания микроклимата в помещениях</t>
  </si>
  <si>
    <t>Основы строительного производства</t>
  </si>
  <si>
    <t>Основы гидравлики, теплотехники и аэродинамики</t>
  </si>
  <si>
    <t>Энергосберегающие технологии систем вентиляции  и кондиционирования</t>
  </si>
  <si>
    <t>Компьютерная графика и прикладное программное обеспечение</t>
  </si>
  <si>
    <t>Организация и ведение продаж климатического оборудования</t>
  </si>
  <si>
    <t>Бытовые холодильники и их ремонт</t>
  </si>
  <si>
    <t>Безопасность жизнедеятельности</t>
  </si>
  <si>
    <t>Сварка и резка материалов</t>
  </si>
  <si>
    <t>Нормирование труда и сметы</t>
  </si>
  <si>
    <t>Охрана труда</t>
  </si>
  <si>
    <t>ПП. 00</t>
  </si>
  <si>
    <t>ПМ 01</t>
  </si>
  <si>
    <t>Проведение работ по техническому обслуживанию систем вентиляции и кондиционирования</t>
  </si>
  <si>
    <t>МДК 01.01</t>
  </si>
  <si>
    <t>Реализация технологических процессов  технической эксплуатации и сервиса систем вентиляции и кондиционирования воздуха</t>
  </si>
  <si>
    <t>МДК 01.02</t>
  </si>
  <si>
    <t>Управление автоматизированными системами  систем вентиляции и кондиционирования воздуха</t>
  </si>
  <si>
    <t>УП 01.01</t>
  </si>
  <si>
    <t>ПП 01</t>
  </si>
  <si>
    <t>ПМ 02</t>
  </si>
  <si>
    <t>Выполнение ремонтных работ в  системах вентиляции и кондиционирования</t>
  </si>
  <si>
    <t>МДК 02.01</t>
  </si>
  <si>
    <t>Реализация технологических процессов проведения ремонтных  работ и испытаний систем вентиляции и кондиционирования воздуха</t>
  </si>
  <si>
    <t>УП 02.01</t>
  </si>
  <si>
    <t>ПП 02</t>
  </si>
  <si>
    <t>ПМ 03</t>
  </si>
  <si>
    <t xml:space="preserve">Организация и контроль работ по техническому обслуживанию и ремонту систем вентиляции и кондиционирования. Контроль качества </t>
  </si>
  <si>
    <t>МДК 03.01</t>
  </si>
  <si>
    <t>Управление процессом проведения работ по техническому обслуживанию и ремонту систем вентиляции и кондиционирования воздуха</t>
  </si>
  <si>
    <t>МДК 03.02</t>
  </si>
  <si>
    <t>Контроль качества выполненных работ по техническому обслуживанию и ремонту систем вентиляции и кондиционирования</t>
  </si>
  <si>
    <t>УП 03.01</t>
  </si>
  <si>
    <t>Организация и контроль работ по техническому обслуживанию и ремонту систем вентиляции и кондиционирования. Контроль качества</t>
  </si>
  <si>
    <t>ПП 03</t>
  </si>
  <si>
    <t>ПМ 04</t>
  </si>
  <si>
    <t>МДК 04.01</t>
  </si>
  <si>
    <t xml:space="preserve">УП 04.01 </t>
  </si>
  <si>
    <t>ПП 04</t>
  </si>
  <si>
    <t>ГИА</t>
  </si>
  <si>
    <t>Государственная итоговая аттестация</t>
  </si>
  <si>
    <t>Всего</t>
  </si>
  <si>
    <t>учебной практики</t>
  </si>
  <si>
    <t xml:space="preserve">производственной практики </t>
  </si>
  <si>
    <t>Объём образовательной нагрузки</t>
  </si>
  <si>
    <t>самостоятельная учебная работа</t>
  </si>
  <si>
    <t>всего учебных занятий</t>
  </si>
  <si>
    <t>Теоретическое обучение</t>
  </si>
  <si>
    <t>Лабораторных и практических занятий</t>
  </si>
  <si>
    <t>Во взаимодействии с преподавателем</t>
  </si>
  <si>
    <t>Нагрузка на дисциплины и МДК</t>
  </si>
  <si>
    <t>в т.ч. по дисциплинам и МДК</t>
  </si>
  <si>
    <t>По практике производственной и учебной</t>
  </si>
  <si>
    <t>Консультации</t>
  </si>
  <si>
    <t>Промежуточная аттестация</t>
  </si>
  <si>
    <t>3 семестр</t>
  </si>
  <si>
    <t>4 семестр</t>
  </si>
  <si>
    <t>17 недель</t>
  </si>
  <si>
    <t>24 недели</t>
  </si>
  <si>
    <t>во вз.</t>
  </si>
  <si>
    <t>с / р</t>
  </si>
  <si>
    <t>2.</t>
  </si>
  <si>
    <t>План учебного процесса</t>
  </si>
  <si>
    <t>План учебного процесса для специальности СПО 15.02.13 Техническое обслуживание и ремонт систем вентиляции и кондиционирования</t>
  </si>
  <si>
    <t>Социальная адаптация и основы социально-правовых знаний</t>
  </si>
  <si>
    <t>Преддипломная практика</t>
  </si>
  <si>
    <t>Промежуточная аттестация и консультации</t>
  </si>
  <si>
    <t>ПП</t>
  </si>
  <si>
    <t>ПА</t>
  </si>
  <si>
    <t>Всего работ во взаимодействии с преподавателем</t>
  </si>
  <si>
    <t>Всего самостоятельной работы</t>
  </si>
  <si>
    <t>Подготовка к защите дипломного проекта (работы)</t>
  </si>
  <si>
    <t>Защита дипломного проекта (работы)</t>
  </si>
  <si>
    <t>Демонстрационный экзамен</t>
  </si>
  <si>
    <t>ИТОГО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</si>
  <si>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</si>
  <si>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</si>
  <si>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</si>
  <si>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</si>
  <si>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</si>
  <si>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</si>
  <si>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</si>
  <si>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</si>
  <si>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</si>
  <si>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ОПД.11</t>
  </si>
  <si>
    <t>ОДБ.09</t>
  </si>
  <si>
    <t>ОДБ.10</t>
  </si>
  <si>
    <t>ОДП.13</t>
  </si>
  <si>
    <t>Основы философии</t>
  </si>
  <si>
    <t>Основы предпринимательской деятельности и планирование профессиональной карьеры</t>
  </si>
  <si>
    <t>Выполнение работ по профессии 14635 Монтажник систем вентиляции, кондиционирования воздуха, пневмотранспорта и аспирации</t>
  </si>
  <si>
    <t>Монтаж систем вентиляции, кондиционирования воздуха, пневмотранспорта и аспирации</t>
  </si>
  <si>
    <t>Промежуточная аттестация по модулю</t>
  </si>
  <si>
    <t>25 недель</t>
  </si>
  <si>
    <t>Дисциплин и МДК</t>
  </si>
  <si>
    <t>преддипломной практики</t>
  </si>
  <si>
    <t>консультации</t>
  </si>
  <si>
    <t>Экзамены</t>
  </si>
  <si>
    <t>Самостоятельная работа</t>
  </si>
  <si>
    <t xml:space="preserve">ВСЕГО  </t>
  </si>
  <si>
    <r>
      <rPr>
        <b/>
        <sz val="9"/>
        <rFont val="Times New Roman"/>
        <family val="1"/>
      </rPr>
      <t>Количество</t>
    </r>
    <r>
      <rPr>
        <sz val="9"/>
        <rFont val="Times New Roman"/>
        <family val="1"/>
      </rPr>
      <t xml:space="preserve"> экзаменов</t>
    </r>
  </si>
  <si>
    <t>зачётов</t>
  </si>
  <si>
    <t>Выполнение работ по профессии</t>
  </si>
  <si>
    <t>Э,</t>
  </si>
  <si>
    <t>Э</t>
  </si>
  <si>
    <t>Дз,</t>
  </si>
  <si>
    <t>Дз</t>
  </si>
  <si>
    <t>-,</t>
  </si>
  <si>
    <t>-</t>
  </si>
  <si>
    <t>Профессиональный цикл</t>
  </si>
  <si>
    <t>З</t>
  </si>
  <si>
    <t>0З / 2Дз / 1Э / 1Экв</t>
  </si>
  <si>
    <t>0З / 2Дз / 2Э /Эм</t>
  </si>
  <si>
    <t>0З / 2Дз / 1Э / 1Эм</t>
  </si>
  <si>
    <t>0З / 2Дз / 2Э / 1Эм</t>
  </si>
  <si>
    <t>0З / 9Дз / 6Э / 3Эм / 1Экв</t>
  </si>
  <si>
    <t>ОПД.10</t>
  </si>
  <si>
    <t>ОПД.12</t>
  </si>
  <si>
    <t>ОПД.13</t>
  </si>
  <si>
    <t>ОПД.14</t>
  </si>
  <si>
    <t>ОПД.15</t>
  </si>
  <si>
    <t>ОПД.16</t>
  </si>
  <si>
    <t>1З / 12Дз / 3Э</t>
  </si>
  <si>
    <t>0З / 3Дз / 0Э</t>
  </si>
  <si>
    <t>0З / 5Дз / 0Э</t>
  </si>
  <si>
    <t>ОГСЭ.01</t>
  </si>
  <si>
    <t>ОГСЭ.05</t>
  </si>
  <si>
    <t>Курсы</t>
  </si>
  <si>
    <t>Учебная практика</t>
  </si>
  <si>
    <t>по профилю профессии / специальности</t>
  </si>
  <si>
    <t>преддипломная</t>
  </si>
  <si>
    <t>Производственная практика</t>
  </si>
  <si>
    <t>Всего (по курсам)</t>
  </si>
  <si>
    <t>Каникулы</t>
  </si>
  <si>
    <t>Государственная (итоговая) аттестация</t>
  </si>
  <si>
    <t>1. Программа обучения по специальности</t>
  </si>
  <si>
    <t>1.1. Дипломный проект (работа)</t>
  </si>
  <si>
    <t>Выполнение дипломного проекта (работы) с _____________________ по______________________</t>
  </si>
  <si>
    <t>(всего_______ недель)</t>
  </si>
  <si>
    <t>1.2. Выполнение демонстрационного экзамена с _____________________ по______________________</t>
  </si>
  <si>
    <t>1.</t>
  </si>
  <si>
    <t>Сводные данные по бюджету времени (в часах) для специальности</t>
  </si>
  <si>
    <t>15.02.13 Техническое обслуживание и ремонт систем вентиляции и кондиционирования</t>
  </si>
  <si>
    <r>
      <t xml:space="preserve">Обучение по дисциплинам и междисциплинарным курсам </t>
    </r>
    <r>
      <rPr>
        <b/>
        <i/>
        <sz val="12"/>
        <rFont val="Times New Roman"/>
        <family val="1"/>
      </rPr>
      <t>и консультации</t>
    </r>
  </si>
  <si>
    <r>
      <t xml:space="preserve">Промежуточная аттестация </t>
    </r>
    <r>
      <rPr>
        <b/>
        <i/>
        <sz val="12"/>
        <rFont val="Times New Roman"/>
        <family val="1"/>
      </rPr>
      <t>и консультации</t>
    </r>
  </si>
  <si>
    <t>8 семестр</t>
  </si>
  <si>
    <t>СВК-02</t>
  </si>
  <si>
    <t>ОДП.04</t>
  </si>
  <si>
    <t>Математика: алгебра, начала математического анализа, геометрия</t>
  </si>
  <si>
    <t>ОДП.14</t>
  </si>
  <si>
    <t>Русский родной язык</t>
  </si>
  <si>
    <t>З,</t>
  </si>
  <si>
    <t>ОДП.15</t>
  </si>
  <si>
    <t>1З / 10Дз / 4Э</t>
  </si>
  <si>
    <t>2З /39Дз/13Э/3Эм/1ЭКв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</si>
</sst>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  <numFmt numFmtId="165" formatCode="0.0"/>
  </numFmts>
  <fonts count="47">
    <font>
      <sz val="8"/>
      <name val="Arial"/>
      <family val="2"/>
    </font>
    <font>
      <sz val="9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0" borderId="10" xfId="0" applyNumberFormat="1" applyFont="1" applyBorder="1" applyAlignment="1">
      <alignment horizontal="left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33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2" fillId="0" borderId="11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left" vertical="top"/>
    </xf>
    <xf numFmtId="0" fontId="3" fillId="33" borderId="0" xfId="0" applyNumberFormat="1" applyFont="1" applyFill="1" applyBorder="1" applyAlignment="1">
      <alignment horizontal="left" vertical="top"/>
    </xf>
    <xf numFmtId="0" fontId="3" fillId="33" borderId="15" xfId="0" applyNumberFormat="1" applyFont="1" applyFill="1" applyBorder="1" applyAlignment="1">
      <alignment horizontal="left" vertical="top"/>
    </xf>
    <xf numFmtId="164" fontId="8" fillId="0" borderId="16" xfId="0" applyNumberFormat="1" applyFont="1" applyFill="1" applyBorder="1" applyAlignment="1">
      <alignment horizontal="right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right" vertical="top"/>
    </xf>
    <xf numFmtId="164" fontId="9" fillId="0" borderId="16" xfId="0" applyNumberFormat="1" applyFont="1" applyFill="1" applyBorder="1" applyAlignment="1">
      <alignment horizontal="right"/>
    </xf>
    <xf numFmtId="1" fontId="9" fillId="0" borderId="16" xfId="0" applyNumberFormat="1" applyFont="1" applyFill="1" applyBorder="1" applyAlignment="1">
      <alignment horizontal="right" vertical="top"/>
    </xf>
    <xf numFmtId="164" fontId="9" fillId="0" borderId="16" xfId="0" applyNumberFormat="1" applyFont="1" applyFill="1" applyBorder="1" applyAlignment="1">
      <alignment horizontal="right" vertical="top"/>
    </xf>
    <xf numFmtId="0" fontId="2" fillId="0" borderId="16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left" vertical="top"/>
    </xf>
    <xf numFmtId="1" fontId="10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14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5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/>
    </xf>
    <xf numFmtId="0" fontId="3" fillId="0" borderId="19" xfId="0" applyNumberFormat="1" applyFont="1" applyFill="1" applyBorder="1" applyAlignment="1">
      <alignment horizontal="left" vertical="top"/>
    </xf>
    <xf numFmtId="0" fontId="1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top"/>
    </xf>
    <xf numFmtId="3" fontId="8" fillId="0" borderId="13" xfId="0" applyNumberFormat="1" applyFont="1" applyFill="1" applyBorder="1" applyAlignment="1">
      <alignment horizontal="right" vertical="top"/>
    </xf>
    <xf numFmtId="164" fontId="9" fillId="0" borderId="13" xfId="0" applyNumberFormat="1" applyFont="1" applyFill="1" applyBorder="1" applyAlignment="1">
      <alignment horizontal="right" vertical="top"/>
    </xf>
    <xf numFmtId="1" fontId="8" fillId="0" borderId="13" xfId="0" applyNumberFormat="1" applyFont="1" applyFill="1" applyBorder="1" applyAlignment="1">
      <alignment horizontal="right" vertical="top"/>
    </xf>
    <xf numFmtId="1" fontId="9" fillId="0" borderId="13" xfId="0" applyNumberFormat="1" applyFont="1" applyFill="1" applyBorder="1" applyAlignment="1">
      <alignment horizontal="right" vertical="top"/>
    </xf>
    <xf numFmtId="164" fontId="8" fillId="0" borderId="13" xfId="0" applyNumberFormat="1" applyFont="1" applyFill="1" applyBorder="1" applyAlignment="1">
      <alignment horizontal="right" vertical="top"/>
    </xf>
    <xf numFmtId="3" fontId="8" fillId="0" borderId="18" xfId="0" applyNumberFormat="1" applyFont="1" applyFill="1" applyBorder="1" applyAlignment="1">
      <alignment horizontal="right" vertical="top"/>
    </xf>
    <xf numFmtId="164" fontId="9" fillId="0" borderId="18" xfId="0" applyNumberFormat="1" applyFont="1" applyFill="1" applyBorder="1" applyAlignment="1">
      <alignment horizontal="right" vertical="top"/>
    </xf>
    <xf numFmtId="1" fontId="8" fillId="0" borderId="18" xfId="0" applyNumberFormat="1" applyFont="1" applyFill="1" applyBorder="1" applyAlignment="1">
      <alignment horizontal="right" vertical="top"/>
    </xf>
    <xf numFmtId="1" fontId="9" fillId="0" borderId="18" xfId="0" applyNumberFormat="1" applyFont="1" applyFill="1" applyBorder="1" applyAlignment="1">
      <alignment horizontal="right" vertical="top"/>
    </xf>
    <xf numFmtId="164" fontId="8" fillId="0" borderId="18" xfId="0" applyNumberFormat="1" applyFont="1" applyFill="1" applyBorder="1" applyAlignment="1">
      <alignment horizontal="right" vertical="top"/>
    </xf>
    <xf numFmtId="3" fontId="8" fillId="0" borderId="20" xfId="0" applyNumberFormat="1" applyFont="1" applyFill="1" applyBorder="1" applyAlignment="1">
      <alignment horizontal="right" vertical="top"/>
    </xf>
    <xf numFmtId="3" fontId="8" fillId="0" borderId="21" xfId="0" applyNumberFormat="1" applyFont="1" applyFill="1" applyBorder="1" applyAlignment="1">
      <alignment horizontal="right" vertical="top"/>
    </xf>
    <xf numFmtId="1" fontId="9" fillId="0" borderId="20" xfId="0" applyNumberFormat="1" applyFont="1" applyFill="1" applyBorder="1" applyAlignment="1">
      <alignment horizontal="right" vertical="top"/>
    </xf>
    <xf numFmtId="1" fontId="9" fillId="0" borderId="21" xfId="0" applyNumberFormat="1" applyFont="1" applyFill="1" applyBorder="1" applyAlignment="1">
      <alignment horizontal="right" vertical="top"/>
    </xf>
    <xf numFmtId="164" fontId="9" fillId="0" borderId="20" xfId="0" applyNumberFormat="1" applyFont="1" applyFill="1" applyBorder="1" applyAlignment="1">
      <alignment horizontal="right" vertical="top"/>
    </xf>
    <xf numFmtId="1" fontId="8" fillId="0" borderId="20" xfId="0" applyNumberFormat="1" applyFont="1" applyFill="1" applyBorder="1" applyAlignment="1">
      <alignment horizontal="right" vertical="top"/>
    </xf>
    <xf numFmtId="1" fontId="8" fillId="0" borderId="21" xfId="0" applyNumberFormat="1" applyFont="1" applyFill="1" applyBorder="1" applyAlignment="1">
      <alignment horizontal="right" vertical="top"/>
    </xf>
    <xf numFmtId="164" fontId="9" fillId="0" borderId="21" xfId="0" applyNumberFormat="1" applyFont="1" applyFill="1" applyBorder="1" applyAlignment="1">
      <alignment horizontal="right" vertical="top"/>
    </xf>
    <xf numFmtId="164" fontId="8" fillId="0" borderId="20" xfId="0" applyNumberFormat="1" applyFont="1" applyFill="1" applyBorder="1" applyAlignment="1">
      <alignment horizontal="right" vertical="top"/>
    </xf>
    <xf numFmtId="164" fontId="8" fillId="0" borderId="21" xfId="0" applyNumberFormat="1" applyFont="1" applyFill="1" applyBorder="1" applyAlignment="1">
      <alignment horizontal="right" vertical="top"/>
    </xf>
    <xf numFmtId="0" fontId="9" fillId="0" borderId="21" xfId="0" applyNumberFormat="1" applyFont="1" applyFill="1" applyBorder="1" applyAlignment="1">
      <alignment horizontal="right" vertical="top"/>
    </xf>
    <xf numFmtId="0" fontId="8" fillId="0" borderId="21" xfId="0" applyNumberFormat="1" applyFont="1" applyFill="1" applyBorder="1" applyAlignment="1">
      <alignment horizontal="right" vertical="top"/>
    </xf>
    <xf numFmtId="164" fontId="10" fillId="0" borderId="13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top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top"/>
    </xf>
    <xf numFmtId="164" fontId="8" fillId="0" borderId="16" xfId="0" applyNumberFormat="1" applyFont="1" applyFill="1" applyBorder="1" applyAlignment="1">
      <alignment horizontal="center" vertical="top"/>
    </xf>
    <xf numFmtId="164" fontId="8" fillId="0" borderId="21" xfId="0" applyNumberFormat="1" applyFont="1" applyFill="1" applyBorder="1" applyAlignment="1">
      <alignment horizontal="center" vertical="top"/>
    </xf>
    <xf numFmtId="1" fontId="8" fillId="0" borderId="20" xfId="0" applyNumberFormat="1" applyFont="1" applyFill="1" applyBorder="1" applyAlignment="1">
      <alignment horizontal="center" vertical="top"/>
    </xf>
    <xf numFmtId="1" fontId="8" fillId="0" borderId="16" xfId="0" applyNumberFormat="1" applyFont="1" applyFill="1" applyBorder="1" applyAlignment="1">
      <alignment horizontal="center" vertical="top"/>
    </xf>
    <xf numFmtId="1" fontId="8" fillId="0" borderId="18" xfId="0" applyNumberFormat="1" applyFont="1" applyFill="1" applyBorder="1" applyAlignment="1">
      <alignment horizontal="center" vertical="top"/>
    </xf>
    <xf numFmtId="1" fontId="8" fillId="0" borderId="13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 vertical="top"/>
    </xf>
    <xf numFmtId="164" fontId="8" fillId="0" borderId="20" xfId="0" applyNumberFormat="1" applyFont="1" applyFill="1" applyBorder="1" applyAlignment="1">
      <alignment horizontal="center" vertical="top"/>
    </xf>
    <xf numFmtId="164" fontId="8" fillId="0" borderId="18" xfId="0" applyNumberFormat="1" applyFont="1" applyFill="1" applyBorder="1" applyAlignment="1">
      <alignment horizontal="center" vertical="top"/>
    </xf>
    <xf numFmtId="164" fontId="8" fillId="0" borderId="13" xfId="0" applyNumberFormat="1" applyFont="1" applyFill="1" applyBorder="1" applyAlignment="1">
      <alignment horizontal="center" vertical="top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textRotation="90" wrapText="1"/>
    </xf>
    <xf numFmtId="0" fontId="2" fillId="0" borderId="16" xfId="0" applyNumberFormat="1" applyFont="1" applyBorder="1" applyAlignment="1">
      <alignment horizontal="center" textRotation="90" wrapText="1"/>
    </xf>
    <xf numFmtId="0" fontId="2" fillId="0" borderId="13" xfId="0" applyNumberFormat="1" applyFont="1" applyBorder="1" applyAlignment="1">
      <alignment horizontal="center" textRotation="90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wrapText="1"/>
    </xf>
    <xf numFmtId="0" fontId="2" fillId="0" borderId="18" xfId="0" applyNumberFormat="1" applyFont="1" applyFill="1" applyBorder="1" applyAlignment="1">
      <alignment horizontal="right" wrapText="1"/>
    </xf>
    <xf numFmtId="0" fontId="2" fillId="0" borderId="16" xfId="0" applyNumberFormat="1" applyFont="1" applyFill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27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28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/>
    </xf>
    <xf numFmtId="1" fontId="1" fillId="0" borderId="16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0FFFF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137"/>
  <sheetViews>
    <sheetView tabSelected="1" view="pageLayout" zoomScaleNormal="110" workbookViewId="0" topLeftCell="A1">
      <selection activeCell="B2" sqref="B2:AI2"/>
    </sheetView>
  </sheetViews>
  <sheetFormatPr defaultColWidth="10.66015625" defaultRowHeight="11.25" outlineLevelRow="3"/>
  <cols>
    <col min="1" max="1" width="8.33203125" style="2" customWidth="1"/>
    <col min="2" max="2" width="27.83203125" style="2" customWidth="1"/>
    <col min="3" max="10" width="2.83203125" style="2" customWidth="1"/>
    <col min="11" max="11" width="6.16015625" style="3" customWidth="1"/>
    <col min="12" max="12" width="4.83203125" style="3" customWidth="1"/>
    <col min="13" max="13" width="5.66015625" style="4" customWidth="1"/>
    <col min="14" max="14" width="5.83203125" style="3" customWidth="1"/>
    <col min="15" max="16" width="4.83203125" style="3" customWidth="1"/>
    <col min="17" max="17" width="5.66015625" style="3" customWidth="1"/>
    <col min="18" max="19" width="4.83203125" style="3" customWidth="1"/>
    <col min="20" max="20" width="4.83203125" style="5" customWidth="1"/>
    <col min="21" max="21" width="3.16015625" style="5" customWidth="1"/>
    <col min="22" max="22" width="4.83203125" style="5" customWidth="1"/>
    <col min="23" max="23" width="3.5" style="5" customWidth="1"/>
    <col min="24" max="34" width="4.83203125" style="5" customWidth="1"/>
    <col min="35" max="35" width="4.83203125" style="1" customWidth="1"/>
    <col min="36" max="47" width="10.5" style="1" customWidth="1"/>
  </cols>
  <sheetData>
    <row r="1" spans="1:35" ht="15.75">
      <c r="A1" s="16" t="s">
        <v>121</v>
      </c>
      <c r="B1" s="111" t="s">
        <v>122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</row>
    <row r="2" spans="1:35" ht="15.75">
      <c r="A2" s="17">
        <v>43832</v>
      </c>
      <c r="B2" s="111" t="s">
        <v>123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</row>
    <row r="3" ht="12">
      <c r="AG3" s="5" t="s">
        <v>206</v>
      </c>
    </row>
    <row r="4" spans="1:35" s="6" customFormat="1" ht="12.75" customHeight="1">
      <c r="A4" s="148" t="s">
        <v>0</v>
      </c>
      <c r="B4" s="132" t="s">
        <v>1</v>
      </c>
      <c r="C4" s="132" t="s">
        <v>2</v>
      </c>
      <c r="D4" s="132"/>
      <c r="E4" s="132"/>
      <c r="F4" s="132"/>
      <c r="G4" s="132"/>
      <c r="H4" s="132"/>
      <c r="I4" s="132"/>
      <c r="J4" s="132"/>
      <c r="K4" s="134" t="s">
        <v>104</v>
      </c>
      <c r="L4" s="149" t="s">
        <v>3</v>
      </c>
      <c r="M4" s="149"/>
      <c r="N4" s="149"/>
      <c r="O4" s="149"/>
      <c r="P4" s="149"/>
      <c r="Q4" s="149"/>
      <c r="R4" s="149"/>
      <c r="S4" s="149"/>
      <c r="T4" s="132" t="s">
        <v>4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</row>
    <row r="5" spans="1:35" s="6" customFormat="1" ht="13.5" customHeight="1">
      <c r="A5" s="148"/>
      <c r="B5" s="132"/>
      <c r="C5" s="132"/>
      <c r="D5" s="132"/>
      <c r="E5" s="132"/>
      <c r="F5" s="132"/>
      <c r="G5" s="132"/>
      <c r="H5" s="132"/>
      <c r="I5" s="132"/>
      <c r="J5" s="132"/>
      <c r="K5" s="134"/>
      <c r="L5" s="133" t="s">
        <v>105</v>
      </c>
      <c r="M5" s="150" t="s">
        <v>109</v>
      </c>
      <c r="N5" s="149"/>
      <c r="O5" s="149"/>
      <c r="P5" s="149"/>
      <c r="Q5" s="149"/>
      <c r="R5" s="149"/>
      <c r="S5" s="149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</row>
    <row r="6" spans="1:35" s="6" customFormat="1" ht="21.75" customHeight="1">
      <c r="A6" s="148"/>
      <c r="B6" s="132"/>
      <c r="C6" s="132"/>
      <c r="D6" s="132"/>
      <c r="E6" s="132"/>
      <c r="F6" s="132"/>
      <c r="G6" s="132"/>
      <c r="H6" s="132"/>
      <c r="I6" s="132"/>
      <c r="J6" s="132"/>
      <c r="K6" s="134"/>
      <c r="L6" s="134"/>
      <c r="M6" s="151" t="s">
        <v>110</v>
      </c>
      <c r="N6" s="152"/>
      <c r="O6" s="152"/>
      <c r="P6" s="152"/>
      <c r="Q6" s="133" t="s">
        <v>112</v>
      </c>
      <c r="R6" s="133" t="s">
        <v>113</v>
      </c>
      <c r="S6" s="133" t="s">
        <v>114</v>
      </c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</row>
    <row r="7" spans="1:35" s="6" customFormat="1" ht="38.25" customHeight="1">
      <c r="A7" s="148"/>
      <c r="B7" s="132"/>
      <c r="C7" s="132"/>
      <c r="D7" s="132"/>
      <c r="E7" s="132"/>
      <c r="F7" s="132"/>
      <c r="G7" s="132"/>
      <c r="H7" s="132"/>
      <c r="I7" s="132"/>
      <c r="J7" s="132"/>
      <c r="K7" s="134"/>
      <c r="L7" s="134"/>
      <c r="M7" s="133" t="s">
        <v>106</v>
      </c>
      <c r="N7" s="151" t="s">
        <v>111</v>
      </c>
      <c r="O7" s="152"/>
      <c r="P7" s="152"/>
      <c r="Q7" s="134"/>
      <c r="R7" s="134"/>
      <c r="S7" s="135"/>
      <c r="T7" s="138" t="s">
        <v>6</v>
      </c>
      <c r="U7" s="139"/>
      <c r="V7" s="139"/>
      <c r="W7" s="140"/>
      <c r="X7" s="159" t="s">
        <v>7</v>
      </c>
      <c r="Y7" s="155"/>
      <c r="Z7" s="155"/>
      <c r="AA7" s="160"/>
      <c r="AB7" s="138" t="s">
        <v>8</v>
      </c>
      <c r="AC7" s="139"/>
      <c r="AD7" s="139"/>
      <c r="AE7" s="140"/>
      <c r="AF7" s="138" t="s">
        <v>9</v>
      </c>
      <c r="AG7" s="139"/>
      <c r="AH7" s="139"/>
      <c r="AI7" s="140"/>
    </row>
    <row r="8" spans="1:35" s="6" customFormat="1" ht="13.5" customHeight="1">
      <c r="A8" s="148"/>
      <c r="B8" s="132"/>
      <c r="C8" s="132"/>
      <c r="D8" s="132"/>
      <c r="E8" s="132"/>
      <c r="F8" s="132"/>
      <c r="G8" s="132"/>
      <c r="H8" s="132"/>
      <c r="I8" s="132"/>
      <c r="J8" s="132"/>
      <c r="K8" s="134"/>
      <c r="L8" s="134"/>
      <c r="M8" s="133"/>
      <c r="N8" s="133" t="s">
        <v>107</v>
      </c>
      <c r="O8" s="133" t="s">
        <v>108</v>
      </c>
      <c r="P8" s="134" t="s">
        <v>5</v>
      </c>
      <c r="Q8" s="134"/>
      <c r="R8" s="134"/>
      <c r="S8" s="135"/>
      <c r="T8" s="136" t="s">
        <v>10</v>
      </c>
      <c r="U8" s="137"/>
      <c r="V8" s="141" t="s">
        <v>11</v>
      </c>
      <c r="W8" s="142"/>
      <c r="X8" s="143" t="s">
        <v>115</v>
      </c>
      <c r="Y8" s="137"/>
      <c r="Z8" s="141" t="s">
        <v>116</v>
      </c>
      <c r="AA8" s="144"/>
      <c r="AB8" s="136" t="s">
        <v>12</v>
      </c>
      <c r="AC8" s="137"/>
      <c r="AD8" s="141" t="s">
        <v>13</v>
      </c>
      <c r="AE8" s="142"/>
      <c r="AF8" s="136" t="s">
        <v>14</v>
      </c>
      <c r="AG8" s="137"/>
      <c r="AH8" s="141" t="s">
        <v>205</v>
      </c>
      <c r="AI8" s="142"/>
    </row>
    <row r="9" spans="1:35" s="6" customFormat="1" ht="12.75" customHeight="1">
      <c r="A9" s="148"/>
      <c r="B9" s="132"/>
      <c r="C9" s="132"/>
      <c r="D9" s="132"/>
      <c r="E9" s="132"/>
      <c r="F9" s="132"/>
      <c r="G9" s="132"/>
      <c r="H9" s="132"/>
      <c r="I9" s="132"/>
      <c r="J9" s="132"/>
      <c r="K9" s="134"/>
      <c r="L9" s="134"/>
      <c r="M9" s="133"/>
      <c r="N9" s="134"/>
      <c r="O9" s="134"/>
      <c r="P9" s="134"/>
      <c r="Q9" s="134"/>
      <c r="R9" s="134"/>
      <c r="S9" s="135"/>
      <c r="T9" s="136"/>
      <c r="U9" s="137"/>
      <c r="V9" s="141"/>
      <c r="W9" s="142"/>
      <c r="X9" s="143"/>
      <c r="Y9" s="137"/>
      <c r="Z9" s="141"/>
      <c r="AA9" s="144"/>
      <c r="AB9" s="136"/>
      <c r="AC9" s="137"/>
      <c r="AD9" s="141"/>
      <c r="AE9" s="142"/>
      <c r="AF9" s="136"/>
      <c r="AG9" s="137"/>
      <c r="AH9" s="141"/>
      <c r="AI9" s="142"/>
    </row>
    <row r="10" spans="1:35" s="6" customFormat="1" ht="16.5" customHeight="1">
      <c r="A10" s="148"/>
      <c r="B10" s="132"/>
      <c r="C10" s="132"/>
      <c r="D10" s="132"/>
      <c r="E10" s="132"/>
      <c r="F10" s="132"/>
      <c r="G10" s="132"/>
      <c r="H10" s="132"/>
      <c r="I10" s="132"/>
      <c r="J10" s="132"/>
      <c r="K10" s="134"/>
      <c r="L10" s="134"/>
      <c r="M10" s="133"/>
      <c r="N10" s="134"/>
      <c r="O10" s="134"/>
      <c r="P10" s="134"/>
      <c r="Q10" s="134"/>
      <c r="R10" s="134"/>
      <c r="S10" s="135"/>
      <c r="T10" s="153" t="s">
        <v>117</v>
      </c>
      <c r="U10" s="155"/>
      <c r="V10" s="155" t="s">
        <v>118</v>
      </c>
      <c r="W10" s="157"/>
      <c r="X10" s="159" t="s">
        <v>117</v>
      </c>
      <c r="Y10" s="155"/>
      <c r="Z10" s="155" t="s">
        <v>118</v>
      </c>
      <c r="AA10" s="160"/>
      <c r="AB10" s="153" t="s">
        <v>117</v>
      </c>
      <c r="AC10" s="155"/>
      <c r="AD10" s="155" t="s">
        <v>153</v>
      </c>
      <c r="AE10" s="157"/>
      <c r="AF10" s="153" t="s">
        <v>117</v>
      </c>
      <c r="AG10" s="155"/>
      <c r="AH10" s="155" t="s">
        <v>118</v>
      </c>
      <c r="AI10" s="157"/>
    </row>
    <row r="11" spans="1:35" s="1" customFormat="1" ht="12.75" customHeight="1">
      <c r="A11" s="148"/>
      <c r="B11" s="132"/>
      <c r="C11" s="132"/>
      <c r="D11" s="132"/>
      <c r="E11" s="132"/>
      <c r="F11" s="132"/>
      <c r="G11" s="132"/>
      <c r="H11" s="132"/>
      <c r="I11" s="132"/>
      <c r="J11" s="132"/>
      <c r="K11" s="134"/>
      <c r="L11" s="134"/>
      <c r="M11" s="133"/>
      <c r="N11" s="134"/>
      <c r="O11" s="134"/>
      <c r="P11" s="134"/>
      <c r="Q11" s="134"/>
      <c r="R11" s="134"/>
      <c r="S11" s="135"/>
      <c r="T11" s="153"/>
      <c r="U11" s="155"/>
      <c r="V11" s="155"/>
      <c r="W11" s="157"/>
      <c r="X11" s="159"/>
      <c r="Y11" s="155"/>
      <c r="Z11" s="155"/>
      <c r="AA11" s="160"/>
      <c r="AB11" s="153"/>
      <c r="AC11" s="155"/>
      <c r="AD11" s="155"/>
      <c r="AE11" s="157"/>
      <c r="AF11" s="153"/>
      <c r="AG11" s="155"/>
      <c r="AH11" s="155"/>
      <c r="AI11" s="157"/>
    </row>
    <row r="12" spans="1:35" s="6" customFormat="1" ht="12" customHeight="1">
      <c r="A12" s="148"/>
      <c r="B12" s="132"/>
      <c r="C12" s="132"/>
      <c r="D12" s="132"/>
      <c r="E12" s="132"/>
      <c r="F12" s="132"/>
      <c r="G12" s="132"/>
      <c r="H12" s="132"/>
      <c r="I12" s="132"/>
      <c r="J12" s="132"/>
      <c r="K12" s="134"/>
      <c r="L12" s="134"/>
      <c r="M12" s="133"/>
      <c r="N12" s="134"/>
      <c r="O12" s="134"/>
      <c r="P12" s="134"/>
      <c r="Q12" s="134"/>
      <c r="R12" s="134"/>
      <c r="S12" s="135"/>
      <c r="T12" s="153" t="s">
        <v>119</v>
      </c>
      <c r="U12" s="155" t="s">
        <v>120</v>
      </c>
      <c r="V12" s="155" t="s">
        <v>119</v>
      </c>
      <c r="W12" s="157" t="s">
        <v>120</v>
      </c>
      <c r="X12" s="159" t="s">
        <v>119</v>
      </c>
      <c r="Y12" s="155" t="s">
        <v>120</v>
      </c>
      <c r="Z12" s="155" t="s">
        <v>119</v>
      </c>
      <c r="AA12" s="160" t="s">
        <v>120</v>
      </c>
      <c r="AB12" s="153" t="s">
        <v>119</v>
      </c>
      <c r="AC12" s="155" t="s">
        <v>120</v>
      </c>
      <c r="AD12" s="155" t="s">
        <v>119</v>
      </c>
      <c r="AE12" s="157" t="s">
        <v>120</v>
      </c>
      <c r="AF12" s="153" t="s">
        <v>119</v>
      </c>
      <c r="AG12" s="155" t="s">
        <v>120</v>
      </c>
      <c r="AH12" s="155" t="s">
        <v>119</v>
      </c>
      <c r="AI12" s="157" t="s">
        <v>120</v>
      </c>
    </row>
    <row r="13" spans="1:35" s="6" customFormat="1" ht="12.75" customHeight="1">
      <c r="A13" s="148"/>
      <c r="B13" s="132"/>
      <c r="C13" s="132"/>
      <c r="D13" s="132"/>
      <c r="E13" s="132"/>
      <c r="F13" s="132"/>
      <c r="G13" s="132"/>
      <c r="H13" s="132"/>
      <c r="I13" s="132"/>
      <c r="J13" s="132"/>
      <c r="K13" s="134"/>
      <c r="L13" s="134"/>
      <c r="M13" s="133"/>
      <c r="N13" s="134"/>
      <c r="O13" s="134"/>
      <c r="P13" s="134"/>
      <c r="Q13" s="134"/>
      <c r="R13" s="134"/>
      <c r="S13" s="135"/>
      <c r="T13" s="154"/>
      <c r="U13" s="156"/>
      <c r="V13" s="156"/>
      <c r="W13" s="158"/>
      <c r="X13" s="161"/>
      <c r="Y13" s="156"/>
      <c r="Z13" s="156"/>
      <c r="AA13" s="162"/>
      <c r="AB13" s="154"/>
      <c r="AC13" s="156"/>
      <c r="AD13" s="156"/>
      <c r="AE13" s="158"/>
      <c r="AF13" s="154"/>
      <c r="AG13" s="156"/>
      <c r="AH13" s="156"/>
      <c r="AI13" s="158"/>
    </row>
    <row r="14" spans="1:35" s="6" customFormat="1" ht="13.5" customHeight="1">
      <c r="A14" s="148"/>
      <c r="B14" s="132"/>
      <c r="C14" s="132"/>
      <c r="D14" s="132"/>
      <c r="E14" s="132"/>
      <c r="F14" s="132"/>
      <c r="G14" s="132"/>
      <c r="H14" s="132"/>
      <c r="I14" s="132"/>
      <c r="J14" s="132"/>
      <c r="K14" s="134"/>
      <c r="L14" s="134"/>
      <c r="M14" s="133"/>
      <c r="N14" s="134"/>
      <c r="O14" s="134"/>
      <c r="P14" s="134"/>
      <c r="Q14" s="134"/>
      <c r="R14" s="134"/>
      <c r="S14" s="135"/>
      <c r="T14" s="154"/>
      <c r="U14" s="156"/>
      <c r="V14" s="156"/>
      <c r="W14" s="158"/>
      <c r="X14" s="161"/>
      <c r="Y14" s="156"/>
      <c r="Z14" s="156"/>
      <c r="AA14" s="162"/>
      <c r="AB14" s="154"/>
      <c r="AC14" s="156"/>
      <c r="AD14" s="156"/>
      <c r="AE14" s="158"/>
      <c r="AF14" s="154"/>
      <c r="AG14" s="156"/>
      <c r="AH14" s="156"/>
      <c r="AI14" s="158"/>
    </row>
    <row r="15" spans="1:35" s="6" customFormat="1" ht="13.5" customHeight="1">
      <c r="A15" s="148"/>
      <c r="B15" s="132"/>
      <c r="C15" s="132"/>
      <c r="D15" s="132"/>
      <c r="E15" s="132"/>
      <c r="F15" s="132"/>
      <c r="G15" s="132"/>
      <c r="H15" s="132"/>
      <c r="I15" s="132"/>
      <c r="J15" s="132"/>
      <c r="K15" s="134"/>
      <c r="L15" s="134"/>
      <c r="M15" s="133"/>
      <c r="N15" s="134"/>
      <c r="O15" s="134"/>
      <c r="P15" s="134"/>
      <c r="Q15" s="134"/>
      <c r="R15" s="134"/>
      <c r="S15" s="135"/>
      <c r="T15" s="154"/>
      <c r="U15" s="156"/>
      <c r="V15" s="156"/>
      <c r="W15" s="158"/>
      <c r="X15" s="161"/>
      <c r="Y15" s="156"/>
      <c r="Z15" s="156"/>
      <c r="AA15" s="162"/>
      <c r="AB15" s="154"/>
      <c r="AC15" s="156"/>
      <c r="AD15" s="156"/>
      <c r="AE15" s="158"/>
      <c r="AF15" s="154"/>
      <c r="AG15" s="156"/>
      <c r="AH15" s="156"/>
      <c r="AI15" s="158"/>
    </row>
    <row r="16" spans="1:35" s="6" customFormat="1" ht="13.5" customHeight="1">
      <c r="A16" s="148"/>
      <c r="B16" s="132"/>
      <c r="C16" s="132"/>
      <c r="D16" s="132"/>
      <c r="E16" s="132"/>
      <c r="F16" s="132"/>
      <c r="G16" s="132"/>
      <c r="H16" s="132"/>
      <c r="I16" s="132"/>
      <c r="J16" s="132"/>
      <c r="K16" s="134"/>
      <c r="L16" s="134"/>
      <c r="M16" s="133"/>
      <c r="N16" s="134"/>
      <c r="O16" s="134"/>
      <c r="P16" s="134"/>
      <c r="Q16" s="134"/>
      <c r="R16" s="134"/>
      <c r="S16" s="135"/>
      <c r="T16" s="154"/>
      <c r="U16" s="156"/>
      <c r="V16" s="156"/>
      <c r="W16" s="158"/>
      <c r="X16" s="161"/>
      <c r="Y16" s="156"/>
      <c r="Z16" s="156"/>
      <c r="AA16" s="162"/>
      <c r="AB16" s="154"/>
      <c r="AC16" s="156"/>
      <c r="AD16" s="156"/>
      <c r="AE16" s="158"/>
      <c r="AF16" s="154"/>
      <c r="AG16" s="156"/>
      <c r="AH16" s="156"/>
      <c r="AI16" s="158"/>
    </row>
    <row r="17" spans="1:35" s="6" customFormat="1" ht="11.25" customHeight="1" collapsed="1">
      <c r="A17" s="148"/>
      <c r="B17" s="132"/>
      <c r="C17" s="132"/>
      <c r="D17" s="132"/>
      <c r="E17" s="132"/>
      <c r="F17" s="132"/>
      <c r="G17" s="132"/>
      <c r="H17" s="132"/>
      <c r="I17" s="132"/>
      <c r="J17" s="132"/>
      <c r="K17" s="134"/>
      <c r="L17" s="134"/>
      <c r="M17" s="133"/>
      <c r="N17" s="134"/>
      <c r="O17" s="134"/>
      <c r="P17" s="134"/>
      <c r="Q17" s="134"/>
      <c r="R17" s="134"/>
      <c r="S17" s="135"/>
      <c r="T17" s="154"/>
      <c r="U17" s="156"/>
      <c r="V17" s="156"/>
      <c r="W17" s="158"/>
      <c r="X17" s="161"/>
      <c r="Y17" s="156"/>
      <c r="Z17" s="156"/>
      <c r="AA17" s="162"/>
      <c r="AB17" s="154"/>
      <c r="AC17" s="156"/>
      <c r="AD17" s="156"/>
      <c r="AE17" s="158"/>
      <c r="AF17" s="154"/>
      <c r="AG17" s="156"/>
      <c r="AH17" s="156"/>
      <c r="AI17" s="158"/>
    </row>
    <row r="18" spans="1:35" s="7" customFormat="1" ht="15" customHeight="1" hidden="1" outlineLevel="1">
      <c r="A18" s="8"/>
      <c r="B18" s="19" t="s">
        <v>15</v>
      </c>
      <c r="C18" s="23"/>
      <c r="D18" s="24"/>
      <c r="E18" s="24"/>
      <c r="F18" s="24"/>
      <c r="G18" s="24"/>
      <c r="H18" s="24"/>
      <c r="I18" s="24"/>
      <c r="J18" s="25"/>
      <c r="K18" s="9"/>
      <c r="L18" s="10"/>
      <c r="M18" s="11">
        <v>0</v>
      </c>
      <c r="N18" s="10"/>
      <c r="O18" s="10"/>
      <c r="P18" s="10"/>
      <c r="Q18" s="14"/>
      <c r="R18" s="14"/>
      <c r="S18" s="14"/>
      <c r="T18" s="57"/>
      <c r="U18" s="58"/>
      <c r="V18" s="59"/>
      <c r="W18" s="60"/>
      <c r="X18" s="67"/>
      <c r="Y18" s="67"/>
      <c r="Z18" s="67"/>
      <c r="AA18" s="67"/>
      <c r="AB18" s="61"/>
      <c r="AC18" s="59"/>
      <c r="AD18" s="59"/>
      <c r="AE18" s="60"/>
      <c r="AF18" s="61"/>
      <c r="AG18" s="59"/>
      <c r="AH18" s="59"/>
      <c r="AI18" s="62"/>
    </row>
    <row r="19" spans="1:35" s="7" customFormat="1" ht="19.5" customHeight="1" outlineLevel="1">
      <c r="A19" s="31" t="s">
        <v>16</v>
      </c>
      <c r="B19" s="47" t="s">
        <v>17</v>
      </c>
      <c r="C19" s="120" t="s">
        <v>213</v>
      </c>
      <c r="D19" s="120"/>
      <c r="E19" s="120"/>
      <c r="F19" s="120"/>
      <c r="G19" s="120"/>
      <c r="H19" s="120"/>
      <c r="I19" s="120"/>
      <c r="J19" s="120"/>
      <c r="K19" s="36">
        <f aca="true" t="shared" si="0" ref="K19:AI19">SUM(K20:K34)</f>
        <v>1404</v>
      </c>
      <c r="L19" s="36">
        <f t="shared" si="0"/>
        <v>0</v>
      </c>
      <c r="M19" s="36">
        <f t="shared" si="0"/>
        <v>1404</v>
      </c>
      <c r="N19" s="36">
        <f t="shared" si="0"/>
        <v>691</v>
      </c>
      <c r="O19" s="36">
        <f t="shared" si="0"/>
        <v>713</v>
      </c>
      <c r="P19" s="36">
        <f t="shared" si="0"/>
        <v>0</v>
      </c>
      <c r="Q19" s="36">
        <f t="shared" si="0"/>
        <v>0</v>
      </c>
      <c r="R19" s="36">
        <f t="shared" si="0"/>
        <v>0</v>
      </c>
      <c r="S19" s="68">
        <f t="shared" si="0"/>
        <v>72</v>
      </c>
      <c r="T19" s="78">
        <f t="shared" si="0"/>
        <v>594</v>
      </c>
      <c r="U19" s="36">
        <f t="shared" si="0"/>
        <v>0</v>
      </c>
      <c r="V19" s="36">
        <f t="shared" si="0"/>
        <v>810</v>
      </c>
      <c r="W19" s="79">
        <f t="shared" si="0"/>
        <v>0</v>
      </c>
      <c r="X19" s="73">
        <f t="shared" si="0"/>
        <v>0</v>
      </c>
      <c r="Y19" s="36">
        <f t="shared" si="0"/>
        <v>0</v>
      </c>
      <c r="Z19" s="36">
        <f t="shared" si="0"/>
        <v>0</v>
      </c>
      <c r="AA19" s="68">
        <f t="shared" si="0"/>
        <v>0</v>
      </c>
      <c r="AB19" s="78">
        <f t="shared" si="0"/>
        <v>0</v>
      </c>
      <c r="AC19" s="36">
        <f t="shared" si="0"/>
        <v>0</v>
      </c>
      <c r="AD19" s="36">
        <f t="shared" si="0"/>
        <v>0</v>
      </c>
      <c r="AE19" s="79">
        <f t="shared" si="0"/>
        <v>0</v>
      </c>
      <c r="AF19" s="78">
        <f t="shared" si="0"/>
        <v>0</v>
      </c>
      <c r="AG19" s="36">
        <f t="shared" si="0"/>
        <v>0</v>
      </c>
      <c r="AH19" s="36">
        <f t="shared" si="0"/>
        <v>0</v>
      </c>
      <c r="AI19" s="79">
        <f t="shared" si="0"/>
        <v>0</v>
      </c>
    </row>
    <row r="20" spans="1:35" s="2" customFormat="1" ht="12" outlineLevel="2">
      <c r="A20" s="32" t="s">
        <v>18</v>
      </c>
      <c r="B20" s="48" t="s">
        <v>19</v>
      </c>
      <c r="C20" s="33" t="s">
        <v>163</v>
      </c>
      <c r="D20" s="34" t="s">
        <v>167</v>
      </c>
      <c r="E20" s="35" t="s">
        <v>167</v>
      </c>
      <c r="F20" s="35" t="s">
        <v>167</v>
      </c>
      <c r="G20" s="35" t="s">
        <v>167</v>
      </c>
      <c r="H20" s="35" t="s">
        <v>167</v>
      </c>
      <c r="I20" s="35" t="s">
        <v>167</v>
      </c>
      <c r="J20" s="49" t="s">
        <v>168</v>
      </c>
      <c r="K20" s="30">
        <f>L20+M20</f>
        <v>78</v>
      </c>
      <c r="L20" s="37"/>
      <c r="M20" s="30">
        <v>78</v>
      </c>
      <c r="N20" s="38">
        <v>34</v>
      </c>
      <c r="O20" s="39">
        <v>44</v>
      </c>
      <c r="P20" s="39"/>
      <c r="Q20" s="39"/>
      <c r="R20" s="39"/>
      <c r="S20" s="69">
        <v>18</v>
      </c>
      <c r="T20" s="80">
        <v>78</v>
      </c>
      <c r="U20" s="38"/>
      <c r="V20" s="38"/>
      <c r="W20" s="81"/>
      <c r="X20" s="74">
        <v>0</v>
      </c>
      <c r="Y20" s="39"/>
      <c r="Z20" s="39">
        <v>0</v>
      </c>
      <c r="AA20" s="69"/>
      <c r="AB20" s="82">
        <v>0</v>
      </c>
      <c r="AC20" s="39"/>
      <c r="AD20" s="39">
        <v>0</v>
      </c>
      <c r="AE20" s="85"/>
      <c r="AF20" s="82">
        <v>0</v>
      </c>
      <c r="AG20" s="39"/>
      <c r="AH20" s="39">
        <v>0</v>
      </c>
      <c r="AI20" s="88"/>
    </row>
    <row r="21" spans="1:35" s="2" customFormat="1" ht="12" outlineLevel="2">
      <c r="A21" s="32" t="s">
        <v>20</v>
      </c>
      <c r="B21" s="48" t="s">
        <v>21</v>
      </c>
      <c r="C21" s="33" t="s">
        <v>167</v>
      </c>
      <c r="D21" s="34" t="s">
        <v>165</v>
      </c>
      <c r="E21" s="35" t="s">
        <v>167</v>
      </c>
      <c r="F21" s="35" t="s">
        <v>167</v>
      </c>
      <c r="G21" s="35" t="s">
        <v>167</v>
      </c>
      <c r="H21" s="35" t="s">
        <v>167</v>
      </c>
      <c r="I21" s="35" t="s">
        <v>167</v>
      </c>
      <c r="J21" s="49" t="s">
        <v>168</v>
      </c>
      <c r="K21" s="30">
        <f aca="true" t="shared" si="1" ref="K21:K34">L21+M21</f>
        <v>118</v>
      </c>
      <c r="L21" s="39"/>
      <c r="M21" s="30">
        <v>118</v>
      </c>
      <c r="N21" s="38">
        <v>118</v>
      </c>
      <c r="O21" s="39"/>
      <c r="P21" s="39"/>
      <c r="Q21" s="39"/>
      <c r="R21" s="39"/>
      <c r="S21" s="69"/>
      <c r="T21" s="80"/>
      <c r="U21" s="38"/>
      <c r="V21" s="38">
        <v>118</v>
      </c>
      <c r="W21" s="81"/>
      <c r="X21" s="74">
        <v>0</v>
      </c>
      <c r="Y21" s="39"/>
      <c r="Z21" s="39">
        <v>0</v>
      </c>
      <c r="AA21" s="69"/>
      <c r="AB21" s="82">
        <v>0</v>
      </c>
      <c r="AC21" s="39"/>
      <c r="AD21" s="39">
        <v>0</v>
      </c>
      <c r="AE21" s="85"/>
      <c r="AF21" s="82">
        <v>0</v>
      </c>
      <c r="AG21" s="39"/>
      <c r="AH21" s="39">
        <v>0</v>
      </c>
      <c r="AI21" s="88"/>
    </row>
    <row r="22" spans="1:35" s="2" customFormat="1" ht="12" outlineLevel="2">
      <c r="A22" s="32" t="s">
        <v>22</v>
      </c>
      <c r="B22" s="48" t="s">
        <v>23</v>
      </c>
      <c r="C22" s="50" t="s">
        <v>167</v>
      </c>
      <c r="D22" s="34" t="s">
        <v>163</v>
      </c>
      <c r="E22" s="35" t="s">
        <v>167</v>
      </c>
      <c r="F22" s="35" t="s">
        <v>167</v>
      </c>
      <c r="G22" s="35" t="s">
        <v>167</v>
      </c>
      <c r="H22" s="35" t="s">
        <v>167</v>
      </c>
      <c r="I22" s="35" t="s">
        <v>167</v>
      </c>
      <c r="J22" s="49" t="s">
        <v>168</v>
      </c>
      <c r="K22" s="30">
        <f t="shared" si="1"/>
        <v>118</v>
      </c>
      <c r="L22" s="39"/>
      <c r="M22" s="30">
        <v>118</v>
      </c>
      <c r="N22" s="38">
        <v>0</v>
      </c>
      <c r="O22" s="39">
        <v>118</v>
      </c>
      <c r="P22" s="39"/>
      <c r="Q22" s="39"/>
      <c r="R22" s="39"/>
      <c r="S22" s="69"/>
      <c r="T22" s="80">
        <v>48</v>
      </c>
      <c r="U22" s="38"/>
      <c r="V22" s="38">
        <v>70</v>
      </c>
      <c r="W22" s="81"/>
      <c r="X22" s="74">
        <v>0</v>
      </c>
      <c r="Y22" s="39"/>
      <c r="Z22" s="39">
        <v>0</v>
      </c>
      <c r="AA22" s="69"/>
      <c r="AB22" s="82">
        <v>0</v>
      </c>
      <c r="AC22" s="39"/>
      <c r="AD22" s="39">
        <v>0</v>
      </c>
      <c r="AE22" s="85"/>
      <c r="AF22" s="82">
        <v>0</v>
      </c>
      <c r="AG22" s="39"/>
      <c r="AH22" s="39">
        <v>0</v>
      </c>
      <c r="AI22" s="88"/>
    </row>
    <row r="23" spans="1:35" s="2" customFormat="1" ht="36" outlineLevel="2">
      <c r="A23" s="32" t="s">
        <v>207</v>
      </c>
      <c r="B23" s="48" t="s">
        <v>208</v>
      </c>
      <c r="C23" s="50" t="s">
        <v>167</v>
      </c>
      <c r="D23" s="34" t="s">
        <v>163</v>
      </c>
      <c r="E23" s="35" t="s">
        <v>167</v>
      </c>
      <c r="F23" s="35" t="s">
        <v>167</v>
      </c>
      <c r="G23" s="35" t="s">
        <v>167</v>
      </c>
      <c r="H23" s="35" t="s">
        <v>167</v>
      </c>
      <c r="I23" s="35" t="s">
        <v>167</v>
      </c>
      <c r="J23" s="49" t="s">
        <v>168</v>
      </c>
      <c r="K23" s="30">
        <f t="shared" si="1"/>
        <v>234</v>
      </c>
      <c r="L23" s="39"/>
      <c r="M23" s="30">
        <v>234</v>
      </c>
      <c r="N23" s="38">
        <v>94</v>
      </c>
      <c r="O23" s="39">
        <v>140</v>
      </c>
      <c r="P23" s="39"/>
      <c r="Q23" s="39"/>
      <c r="R23" s="39"/>
      <c r="S23" s="69">
        <v>18</v>
      </c>
      <c r="T23" s="80">
        <v>98</v>
      </c>
      <c r="U23" s="38"/>
      <c r="V23" s="38">
        <v>136</v>
      </c>
      <c r="W23" s="81"/>
      <c r="X23" s="74">
        <v>0</v>
      </c>
      <c r="Y23" s="39"/>
      <c r="Z23" s="39">
        <v>0</v>
      </c>
      <c r="AA23" s="69"/>
      <c r="AB23" s="82">
        <v>0</v>
      </c>
      <c r="AC23" s="39"/>
      <c r="AD23" s="39">
        <v>0</v>
      </c>
      <c r="AE23" s="85"/>
      <c r="AF23" s="82">
        <v>0</v>
      </c>
      <c r="AG23" s="39"/>
      <c r="AH23" s="39">
        <v>0</v>
      </c>
      <c r="AI23" s="88"/>
    </row>
    <row r="24" spans="1:35" s="2" customFormat="1" ht="12" outlineLevel="2">
      <c r="A24" s="32" t="s">
        <v>25</v>
      </c>
      <c r="B24" s="48" t="s">
        <v>26</v>
      </c>
      <c r="C24" s="33" t="s">
        <v>167</v>
      </c>
      <c r="D24" s="34" t="s">
        <v>165</v>
      </c>
      <c r="E24" s="35" t="s">
        <v>167</v>
      </c>
      <c r="F24" s="35" t="s">
        <v>167</v>
      </c>
      <c r="G24" s="35" t="s">
        <v>167</v>
      </c>
      <c r="H24" s="35" t="s">
        <v>167</v>
      </c>
      <c r="I24" s="35" t="s">
        <v>167</v>
      </c>
      <c r="J24" s="49" t="s">
        <v>168</v>
      </c>
      <c r="K24" s="30">
        <f t="shared" si="1"/>
        <v>118</v>
      </c>
      <c r="L24" s="39"/>
      <c r="M24" s="30">
        <v>118</v>
      </c>
      <c r="N24" s="38">
        <v>2</v>
      </c>
      <c r="O24" s="39">
        <v>116</v>
      </c>
      <c r="P24" s="39"/>
      <c r="Q24" s="39"/>
      <c r="R24" s="39"/>
      <c r="S24" s="69"/>
      <c r="T24" s="80">
        <v>46</v>
      </c>
      <c r="U24" s="38"/>
      <c r="V24" s="38">
        <v>72</v>
      </c>
      <c r="W24" s="81"/>
      <c r="X24" s="74">
        <v>0</v>
      </c>
      <c r="Y24" s="39"/>
      <c r="Z24" s="39">
        <v>0</v>
      </c>
      <c r="AA24" s="69"/>
      <c r="AB24" s="82">
        <v>0</v>
      </c>
      <c r="AC24" s="39"/>
      <c r="AD24" s="39">
        <v>0</v>
      </c>
      <c r="AE24" s="85"/>
      <c r="AF24" s="82">
        <v>0</v>
      </c>
      <c r="AG24" s="39"/>
      <c r="AH24" s="39">
        <v>0</v>
      </c>
      <c r="AI24" s="88"/>
    </row>
    <row r="25" spans="1:35" s="2" customFormat="1" ht="12" outlineLevel="2">
      <c r="A25" s="32" t="s">
        <v>27</v>
      </c>
      <c r="B25" s="48" t="s">
        <v>28</v>
      </c>
      <c r="C25" s="50" t="s">
        <v>167</v>
      </c>
      <c r="D25" s="34" t="s">
        <v>165</v>
      </c>
      <c r="E25" s="35" t="s">
        <v>167</v>
      </c>
      <c r="F25" s="35" t="s">
        <v>167</v>
      </c>
      <c r="G25" s="35" t="s">
        <v>167</v>
      </c>
      <c r="H25" s="35" t="s">
        <v>167</v>
      </c>
      <c r="I25" s="35" t="s">
        <v>167</v>
      </c>
      <c r="J25" s="49" t="s">
        <v>168</v>
      </c>
      <c r="K25" s="30">
        <f t="shared" si="1"/>
        <v>118</v>
      </c>
      <c r="L25" s="39"/>
      <c r="M25" s="30">
        <v>118</v>
      </c>
      <c r="N25" s="38">
        <v>9</v>
      </c>
      <c r="O25" s="39">
        <v>109</v>
      </c>
      <c r="P25" s="39"/>
      <c r="Q25" s="39"/>
      <c r="R25" s="39"/>
      <c r="S25" s="69"/>
      <c r="T25" s="80">
        <v>50</v>
      </c>
      <c r="U25" s="38"/>
      <c r="V25" s="38">
        <v>68</v>
      </c>
      <c r="W25" s="81"/>
      <c r="X25" s="74">
        <v>0</v>
      </c>
      <c r="Y25" s="39"/>
      <c r="Z25" s="39">
        <v>0</v>
      </c>
      <c r="AA25" s="69"/>
      <c r="AB25" s="82">
        <v>0</v>
      </c>
      <c r="AC25" s="39"/>
      <c r="AD25" s="39">
        <v>0</v>
      </c>
      <c r="AE25" s="85"/>
      <c r="AF25" s="82">
        <v>0</v>
      </c>
      <c r="AG25" s="39"/>
      <c r="AH25" s="39">
        <v>0</v>
      </c>
      <c r="AI25" s="88"/>
    </row>
    <row r="26" spans="1:35" s="2" customFormat="1" ht="24.75" customHeight="1" outlineLevel="2">
      <c r="A26" s="32" t="s">
        <v>29</v>
      </c>
      <c r="B26" s="48" t="s">
        <v>30</v>
      </c>
      <c r="C26" s="33" t="s">
        <v>165</v>
      </c>
      <c r="D26" s="34" t="s">
        <v>167</v>
      </c>
      <c r="E26" s="35" t="s">
        <v>167</v>
      </c>
      <c r="F26" s="35" t="s">
        <v>167</v>
      </c>
      <c r="G26" s="35" t="s">
        <v>167</v>
      </c>
      <c r="H26" s="35" t="s">
        <v>167</v>
      </c>
      <c r="I26" s="35" t="s">
        <v>167</v>
      </c>
      <c r="J26" s="49" t="s">
        <v>168</v>
      </c>
      <c r="K26" s="30">
        <f t="shared" si="1"/>
        <v>70</v>
      </c>
      <c r="L26" s="39"/>
      <c r="M26" s="30">
        <v>70</v>
      </c>
      <c r="N26" s="38">
        <v>70</v>
      </c>
      <c r="O26" s="39"/>
      <c r="P26" s="39"/>
      <c r="Q26" s="39"/>
      <c r="R26" s="39"/>
      <c r="S26" s="69"/>
      <c r="T26" s="80">
        <v>70</v>
      </c>
      <c r="U26" s="38"/>
      <c r="V26" s="38"/>
      <c r="W26" s="81"/>
      <c r="X26" s="74">
        <v>0</v>
      </c>
      <c r="Y26" s="39"/>
      <c r="Z26" s="39">
        <v>0</v>
      </c>
      <c r="AA26" s="69"/>
      <c r="AB26" s="82">
        <v>0</v>
      </c>
      <c r="AC26" s="39"/>
      <c r="AD26" s="39">
        <v>0</v>
      </c>
      <c r="AE26" s="85"/>
      <c r="AF26" s="82">
        <v>0</v>
      </c>
      <c r="AG26" s="39"/>
      <c r="AH26" s="39">
        <v>0</v>
      </c>
      <c r="AI26" s="88"/>
    </row>
    <row r="27" spans="1:35" s="2" customFormat="1" ht="12" outlineLevel="2">
      <c r="A27" s="32" t="s">
        <v>31</v>
      </c>
      <c r="B27" s="66" t="s">
        <v>33</v>
      </c>
      <c r="C27" s="33" t="s">
        <v>167</v>
      </c>
      <c r="D27" s="34" t="s">
        <v>165</v>
      </c>
      <c r="E27" s="35" t="s">
        <v>167</v>
      </c>
      <c r="F27" s="35" t="s">
        <v>167</v>
      </c>
      <c r="G27" s="35" t="s">
        <v>167</v>
      </c>
      <c r="H27" s="35" t="s">
        <v>167</v>
      </c>
      <c r="I27" s="35" t="s">
        <v>167</v>
      </c>
      <c r="J27" s="49" t="s">
        <v>168</v>
      </c>
      <c r="K27" s="30">
        <f t="shared" si="1"/>
        <v>100</v>
      </c>
      <c r="L27" s="39"/>
      <c r="M27" s="30">
        <v>100</v>
      </c>
      <c r="N27" s="38">
        <v>30</v>
      </c>
      <c r="O27" s="39">
        <v>70</v>
      </c>
      <c r="P27" s="39"/>
      <c r="Q27" s="39"/>
      <c r="R27" s="39"/>
      <c r="S27" s="69">
        <v>18</v>
      </c>
      <c r="T27" s="82">
        <v>36</v>
      </c>
      <c r="U27" s="39"/>
      <c r="V27" s="38">
        <v>64</v>
      </c>
      <c r="W27" s="81"/>
      <c r="X27" s="74">
        <v>0</v>
      </c>
      <c r="Y27" s="39"/>
      <c r="Z27" s="39">
        <v>0</v>
      </c>
      <c r="AA27" s="69"/>
      <c r="AB27" s="82">
        <v>0</v>
      </c>
      <c r="AC27" s="39"/>
      <c r="AD27" s="39">
        <v>0</v>
      </c>
      <c r="AE27" s="85"/>
      <c r="AF27" s="82">
        <v>0</v>
      </c>
      <c r="AG27" s="39"/>
      <c r="AH27" s="39">
        <v>0</v>
      </c>
      <c r="AI27" s="88"/>
    </row>
    <row r="28" spans="1:35" s="2" customFormat="1" ht="12" outlineLevel="2">
      <c r="A28" s="32" t="s">
        <v>145</v>
      </c>
      <c r="B28" s="48" t="s">
        <v>34</v>
      </c>
      <c r="C28" s="33" t="s">
        <v>167</v>
      </c>
      <c r="D28" s="34" t="s">
        <v>163</v>
      </c>
      <c r="E28" s="35" t="s">
        <v>167</v>
      </c>
      <c r="F28" s="35" t="s">
        <v>167</v>
      </c>
      <c r="G28" s="35" t="s">
        <v>167</v>
      </c>
      <c r="H28" s="35" t="s">
        <v>167</v>
      </c>
      <c r="I28" s="35" t="s">
        <v>167</v>
      </c>
      <c r="J28" s="49" t="s">
        <v>168</v>
      </c>
      <c r="K28" s="30">
        <f t="shared" si="1"/>
        <v>122</v>
      </c>
      <c r="L28" s="39"/>
      <c r="M28" s="30">
        <v>122</v>
      </c>
      <c r="N28" s="38">
        <v>40</v>
      </c>
      <c r="O28" s="39">
        <v>82</v>
      </c>
      <c r="P28" s="39"/>
      <c r="Q28" s="39"/>
      <c r="R28" s="39"/>
      <c r="S28" s="69">
        <v>18</v>
      </c>
      <c r="T28" s="80">
        <v>38</v>
      </c>
      <c r="U28" s="38"/>
      <c r="V28" s="38">
        <v>84</v>
      </c>
      <c r="W28" s="81"/>
      <c r="X28" s="74">
        <v>0</v>
      </c>
      <c r="Y28" s="39"/>
      <c r="Z28" s="39">
        <v>0</v>
      </c>
      <c r="AA28" s="69"/>
      <c r="AB28" s="82">
        <v>0</v>
      </c>
      <c r="AC28" s="39"/>
      <c r="AD28" s="39">
        <v>0</v>
      </c>
      <c r="AE28" s="85"/>
      <c r="AF28" s="82">
        <v>0</v>
      </c>
      <c r="AG28" s="39"/>
      <c r="AH28" s="39">
        <v>0</v>
      </c>
      <c r="AI28" s="88"/>
    </row>
    <row r="29" spans="1:35" s="2" customFormat="1" ht="12" outlineLevel="2">
      <c r="A29" s="32" t="s">
        <v>146</v>
      </c>
      <c r="B29" s="48" t="s">
        <v>36</v>
      </c>
      <c r="C29" s="50" t="s">
        <v>167</v>
      </c>
      <c r="D29" s="34" t="s">
        <v>165</v>
      </c>
      <c r="E29" s="35" t="s">
        <v>167</v>
      </c>
      <c r="F29" s="35" t="s">
        <v>167</v>
      </c>
      <c r="G29" s="35" t="s">
        <v>167</v>
      </c>
      <c r="H29" s="35" t="s">
        <v>167</v>
      </c>
      <c r="I29" s="35" t="s">
        <v>167</v>
      </c>
      <c r="J29" s="49" t="s">
        <v>168</v>
      </c>
      <c r="K29" s="30">
        <f t="shared" si="1"/>
        <v>78</v>
      </c>
      <c r="L29" s="39"/>
      <c r="M29" s="30">
        <v>78</v>
      </c>
      <c r="N29" s="38">
        <v>54</v>
      </c>
      <c r="O29" s="38">
        <v>24</v>
      </c>
      <c r="P29" s="39"/>
      <c r="Q29" s="39"/>
      <c r="R29" s="39"/>
      <c r="S29" s="69"/>
      <c r="T29" s="80">
        <v>42</v>
      </c>
      <c r="U29" s="38"/>
      <c r="V29" s="38">
        <v>36</v>
      </c>
      <c r="W29" s="81"/>
      <c r="X29" s="74">
        <v>0</v>
      </c>
      <c r="Y29" s="39"/>
      <c r="Z29" s="39">
        <v>0</v>
      </c>
      <c r="AA29" s="69"/>
      <c r="AB29" s="82">
        <v>0</v>
      </c>
      <c r="AC29" s="39"/>
      <c r="AD29" s="39">
        <v>0</v>
      </c>
      <c r="AE29" s="85"/>
      <c r="AF29" s="82">
        <v>0</v>
      </c>
      <c r="AG29" s="39"/>
      <c r="AH29" s="39">
        <v>0</v>
      </c>
      <c r="AI29" s="88"/>
    </row>
    <row r="30" spans="1:35" s="2" customFormat="1" ht="24" outlineLevel="2">
      <c r="A30" s="32" t="s">
        <v>35</v>
      </c>
      <c r="B30" s="48" t="s">
        <v>37</v>
      </c>
      <c r="C30" s="33" t="s">
        <v>167</v>
      </c>
      <c r="D30" s="34" t="s">
        <v>165</v>
      </c>
      <c r="E30" s="35" t="s">
        <v>167</v>
      </c>
      <c r="F30" s="35" t="s">
        <v>167</v>
      </c>
      <c r="G30" s="35" t="s">
        <v>167</v>
      </c>
      <c r="H30" s="35" t="s">
        <v>167</v>
      </c>
      <c r="I30" s="35" t="s">
        <v>167</v>
      </c>
      <c r="J30" s="49" t="s">
        <v>168</v>
      </c>
      <c r="K30" s="30">
        <f t="shared" si="1"/>
        <v>108</v>
      </c>
      <c r="L30" s="39"/>
      <c r="M30" s="30">
        <v>108</v>
      </c>
      <c r="N30" s="38">
        <v>108</v>
      </c>
      <c r="O30" s="39"/>
      <c r="P30" s="39"/>
      <c r="Q30" s="39"/>
      <c r="R30" s="39"/>
      <c r="S30" s="69"/>
      <c r="T30" s="80">
        <v>52</v>
      </c>
      <c r="U30" s="38"/>
      <c r="V30" s="38">
        <v>56</v>
      </c>
      <c r="W30" s="81"/>
      <c r="X30" s="74">
        <v>0</v>
      </c>
      <c r="Y30" s="39"/>
      <c r="Z30" s="39">
        <v>0</v>
      </c>
      <c r="AA30" s="69"/>
      <c r="AB30" s="82">
        <v>0</v>
      </c>
      <c r="AC30" s="39"/>
      <c r="AD30" s="39">
        <v>0</v>
      </c>
      <c r="AE30" s="85"/>
      <c r="AF30" s="82">
        <v>0</v>
      </c>
      <c r="AG30" s="39"/>
      <c r="AH30" s="39">
        <v>0</v>
      </c>
      <c r="AI30" s="88"/>
    </row>
    <row r="31" spans="1:35" s="2" customFormat="1" ht="15" customHeight="1" outlineLevel="2">
      <c r="A31" s="32" t="s">
        <v>38</v>
      </c>
      <c r="B31" s="48" t="s">
        <v>39</v>
      </c>
      <c r="C31" s="33" t="s">
        <v>167</v>
      </c>
      <c r="D31" s="34" t="s">
        <v>165</v>
      </c>
      <c r="E31" s="35" t="s">
        <v>167</v>
      </c>
      <c r="F31" s="35" t="s">
        <v>167</v>
      </c>
      <c r="G31" s="35" t="s">
        <v>167</v>
      </c>
      <c r="H31" s="35" t="s">
        <v>167</v>
      </c>
      <c r="I31" s="35" t="s">
        <v>167</v>
      </c>
      <c r="J31" s="49" t="s">
        <v>168</v>
      </c>
      <c r="K31" s="30">
        <f t="shared" si="1"/>
        <v>38</v>
      </c>
      <c r="L31" s="39"/>
      <c r="M31" s="30">
        <v>38</v>
      </c>
      <c r="N31" s="38">
        <v>28</v>
      </c>
      <c r="O31" s="39">
        <v>10</v>
      </c>
      <c r="P31" s="39"/>
      <c r="Q31" s="39"/>
      <c r="R31" s="39"/>
      <c r="S31" s="69"/>
      <c r="T31" s="80"/>
      <c r="U31" s="38"/>
      <c r="V31" s="38">
        <v>38</v>
      </c>
      <c r="W31" s="81"/>
      <c r="X31" s="74">
        <v>0</v>
      </c>
      <c r="Y31" s="39"/>
      <c r="Z31" s="39">
        <v>0</v>
      </c>
      <c r="AA31" s="69"/>
      <c r="AB31" s="82">
        <v>0</v>
      </c>
      <c r="AC31" s="39"/>
      <c r="AD31" s="39">
        <v>0</v>
      </c>
      <c r="AE31" s="85"/>
      <c r="AF31" s="82">
        <v>0</v>
      </c>
      <c r="AG31" s="39"/>
      <c r="AH31" s="39">
        <v>0</v>
      </c>
      <c r="AI31" s="88"/>
    </row>
    <row r="32" spans="1:35" s="2" customFormat="1" ht="12" outlineLevel="2">
      <c r="A32" s="32" t="s">
        <v>147</v>
      </c>
      <c r="B32" s="48" t="s">
        <v>32</v>
      </c>
      <c r="C32" s="33" t="s">
        <v>165</v>
      </c>
      <c r="D32" s="34" t="s">
        <v>167</v>
      </c>
      <c r="E32" s="35" t="s">
        <v>167</v>
      </c>
      <c r="F32" s="35" t="s">
        <v>167</v>
      </c>
      <c r="G32" s="35" t="s">
        <v>167</v>
      </c>
      <c r="H32" s="35" t="s">
        <v>167</v>
      </c>
      <c r="I32" s="35" t="s">
        <v>167</v>
      </c>
      <c r="J32" s="49" t="s">
        <v>168</v>
      </c>
      <c r="K32" s="30">
        <f t="shared" si="1"/>
        <v>36</v>
      </c>
      <c r="L32" s="39"/>
      <c r="M32" s="30">
        <v>36</v>
      </c>
      <c r="N32" s="38">
        <v>36</v>
      </c>
      <c r="O32" s="39"/>
      <c r="P32" s="39"/>
      <c r="Q32" s="39"/>
      <c r="R32" s="39"/>
      <c r="S32" s="69"/>
      <c r="T32" s="80">
        <v>36</v>
      </c>
      <c r="U32" s="38"/>
      <c r="V32" s="38"/>
      <c r="W32" s="81"/>
      <c r="X32" s="74">
        <v>0</v>
      </c>
      <c r="Y32" s="39"/>
      <c r="Z32" s="39">
        <v>0</v>
      </c>
      <c r="AA32" s="69"/>
      <c r="AB32" s="82">
        <v>0</v>
      </c>
      <c r="AC32" s="39"/>
      <c r="AD32" s="39">
        <v>0</v>
      </c>
      <c r="AE32" s="85"/>
      <c r="AF32" s="82">
        <v>0</v>
      </c>
      <c r="AG32" s="39"/>
      <c r="AH32" s="39">
        <v>0</v>
      </c>
      <c r="AI32" s="88"/>
    </row>
    <row r="33" spans="1:35" s="2" customFormat="1" ht="12" outlineLevel="2">
      <c r="A33" s="32" t="s">
        <v>209</v>
      </c>
      <c r="B33" s="48" t="s">
        <v>210</v>
      </c>
      <c r="C33" s="33" t="s">
        <v>167</v>
      </c>
      <c r="D33" s="34" t="s">
        <v>211</v>
      </c>
      <c r="E33" s="35" t="s">
        <v>167</v>
      </c>
      <c r="F33" s="35" t="s">
        <v>167</v>
      </c>
      <c r="G33" s="35" t="s">
        <v>167</v>
      </c>
      <c r="H33" s="35" t="s">
        <v>167</v>
      </c>
      <c r="I33" s="35" t="s">
        <v>167</v>
      </c>
      <c r="J33" s="49" t="s">
        <v>168</v>
      </c>
      <c r="K33" s="30">
        <f t="shared" si="1"/>
        <v>34</v>
      </c>
      <c r="L33" s="39"/>
      <c r="M33" s="30">
        <v>34</v>
      </c>
      <c r="N33" s="38">
        <v>34</v>
      </c>
      <c r="O33" s="39"/>
      <c r="P33" s="39"/>
      <c r="Q33" s="39"/>
      <c r="R33" s="39"/>
      <c r="S33" s="69"/>
      <c r="T33" s="80"/>
      <c r="U33" s="38"/>
      <c r="V33" s="38">
        <v>34</v>
      </c>
      <c r="W33" s="81"/>
      <c r="X33" s="74"/>
      <c r="Y33" s="39"/>
      <c r="Z33" s="39"/>
      <c r="AA33" s="69"/>
      <c r="AB33" s="82"/>
      <c r="AC33" s="39"/>
      <c r="AD33" s="39"/>
      <c r="AE33" s="85"/>
      <c r="AF33" s="82"/>
      <c r="AG33" s="39"/>
      <c r="AH33" s="39"/>
      <c r="AI33" s="88"/>
    </row>
    <row r="34" spans="1:35" s="2" customFormat="1" ht="12" outlineLevel="2">
      <c r="A34" s="32" t="s">
        <v>212</v>
      </c>
      <c r="B34" s="66" t="s">
        <v>40</v>
      </c>
      <c r="C34" s="33" t="s">
        <v>167</v>
      </c>
      <c r="D34" s="35" t="s">
        <v>165</v>
      </c>
      <c r="E34" s="35" t="s">
        <v>167</v>
      </c>
      <c r="F34" s="35" t="s">
        <v>167</v>
      </c>
      <c r="G34" s="35" t="s">
        <v>167</v>
      </c>
      <c r="H34" s="35" t="s">
        <v>167</v>
      </c>
      <c r="I34" s="35" t="s">
        <v>167</v>
      </c>
      <c r="J34" s="49" t="s">
        <v>168</v>
      </c>
      <c r="K34" s="30">
        <f t="shared" si="1"/>
        <v>34</v>
      </c>
      <c r="L34" s="39"/>
      <c r="M34" s="30">
        <v>34</v>
      </c>
      <c r="N34" s="38">
        <v>34</v>
      </c>
      <c r="O34" s="39">
        <v>0</v>
      </c>
      <c r="P34" s="39"/>
      <c r="Q34" s="39"/>
      <c r="R34" s="39"/>
      <c r="S34" s="69"/>
      <c r="T34" s="80"/>
      <c r="U34" s="38"/>
      <c r="V34" s="38">
        <v>34</v>
      </c>
      <c r="W34" s="81"/>
      <c r="X34" s="74">
        <v>0</v>
      </c>
      <c r="Y34" s="39"/>
      <c r="Z34" s="39">
        <v>0</v>
      </c>
      <c r="AA34" s="69"/>
      <c r="AB34" s="82">
        <v>0</v>
      </c>
      <c r="AC34" s="39"/>
      <c r="AD34" s="39">
        <v>0</v>
      </c>
      <c r="AE34" s="85"/>
      <c r="AF34" s="82">
        <v>0</v>
      </c>
      <c r="AG34" s="39"/>
      <c r="AH34" s="39">
        <v>0</v>
      </c>
      <c r="AI34" s="88"/>
    </row>
    <row r="35" spans="1:35" s="7" customFormat="1" ht="36" outlineLevel="1">
      <c r="A35" s="31" t="s">
        <v>41</v>
      </c>
      <c r="B35" s="47" t="s">
        <v>42</v>
      </c>
      <c r="C35" s="112" t="s">
        <v>184</v>
      </c>
      <c r="D35" s="112"/>
      <c r="E35" s="112"/>
      <c r="F35" s="112"/>
      <c r="G35" s="112"/>
      <c r="H35" s="112"/>
      <c r="I35" s="112"/>
      <c r="J35" s="112"/>
      <c r="K35" s="30">
        <f>SUM(K36:K40)</f>
        <v>468</v>
      </c>
      <c r="L35" s="30">
        <f aca="true" t="shared" si="2" ref="L35:AI35">SUM(L36:L40)</f>
        <v>38</v>
      </c>
      <c r="M35" s="30">
        <f t="shared" si="2"/>
        <v>430</v>
      </c>
      <c r="N35" s="30">
        <f t="shared" si="2"/>
        <v>57</v>
      </c>
      <c r="O35" s="30">
        <f t="shared" si="2"/>
        <v>373</v>
      </c>
      <c r="P35" s="30">
        <f t="shared" si="2"/>
        <v>0</v>
      </c>
      <c r="Q35" s="30">
        <f t="shared" si="2"/>
        <v>0</v>
      </c>
      <c r="R35" s="30">
        <f t="shared" si="2"/>
        <v>0</v>
      </c>
      <c r="S35" s="70">
        <f t="shared" si="2"/>
        <v>0</v>
      </c>
      <c r="T35" s="83">
        <f t="shared" si="2"/>
        <v>0</v>
      </c>
      <c r="U35" s="30">
        <f t="shared" si="2"/>
        <v>0</v>
      </c>
      <c r="V35" s="30">
        <f t="shared" si="2"/>
        <v>0</v>
      </c>
      <c r="W35" s="84">
        <f t="shared" si="2"/>
        <v>0</v>
      </c>
      <c r="X35" s="75">
        <f t="shared" si="2"/>
        <v>44</v>
      </c>
      <c r="Y35" s="30">
        <f t="shared" si="2"/>
        <v>0</v>
      </c>
      <c r="Z35" s="30">
        <f t="shared" si="2"/>
        <v>102</v>
      </c>
      <c r="AA35" s="70">
        <f t="shared" si="2"/>
        <v>10</v>
      </c>
      <c r="AB35" s="83">
        <f t="shared" si="2"/>
        <v>56</v>
      </c>
      <c r="AC35" s="30">
        <f t="shared" si="2"/>
        <v>0</v>
      </c>
      <c r="AD35" s="30">
        <f t="shared" si="2"/>
        <v>144</v>
      </c>
      <c r="AE35" s="84">
        <f t="shared" si="2"/>
        <v>18</v>
      </c>
      <c r="AF35" s="83">
        <f t="shared" si="2"/>
        <v>48</v>
      </c>
      <c r="AG35" s="30">
        <f t="shared" si="2"/>
        <v>0</v>
      </c>
      <c r="AH35" s="30">
        <f t="shared" si="2"/>
        <v>36</v>
      </c>
      <c r="AI35" s="84">
        <f t="shared" si="2"/>
        <v>10</v>
      </c>
    </row>
    <row r="36" spans="1:35" s="7" customFormat="1" ht="14.25" outlineLevel="1">
      <c r="A36" s="32" t="s">
        <v>185</v>
      </c>
      <c r="B36" s="48" t="s">
        <v>148</v>
      </c>
      <c r="C36" s="33" t="s">
        <v>167</v>
      </c>
      <c r="D36" s="35" t="s">
        <v>167</v>
      </c>
      <c r="E36" s="35" t="s">
        <v>167</v>
      </c>
      <c r="F36" s="34" t="s">
        <v>165</v>
      </c>
      <c r="G36" s="35" t="s">
        <v>167</v>
      </c>
      <c r="H36" s="35" t="s">
        <v>167</v>
      </c>
      <c r="I36" s="35" t="s">
        <v>167</v>
      </c>
      <c r="J36" s="49" t="s">
        <v>168</v>
      </c>
      <c r="K36" s="30">
        <f aca="true" t="shared" si="3" ref="K36:K86">L36+M36</f>
        <v>42</v>
      </c>
      <c r="L36" s="38">
        <v>6</v>
      </c>
      <c r="M36" s="30">
        <v>36</v>
      </c>
      <c r="N36" s="38">
        <f aca="true" t="shared" si="4" ref="N36:N83">M36-O36-P36-Q36</f>
        <v>18</v>
      </c>
      <c r="O36" s="38">
        <v>18</v>
      </c>
      <c r="P36" s="38"/>
      <c r="Q36" s="38"/>
      <c r="R36" s="38"/>
      <c r="S36" s="71"/>
      <c r="T36" s="80"/>
      <c r="U36" s="38"/>
      <c r="V36" s="38"/>
      <c r="W36" s="81"/>
      <c r="X36" s="76"/>
      <c r="Y36" s="38"/>
      <c r="Z36" s="38">
        <v>36</v>
      </c>
      <c r="AA36" s="71">
        <v>6</v>
      </c>
      <c r="AB36" s="80"/>
      <c r="AC36" s="38"/>
      <c r="AD36" s="38"/>
      <c r="AE36" s="81"/>
      <c r="AF36" s="80"/>
      <c r="AG36" s="38"/>
      <c r="AH36" s="38"/>
      <c r="AI36" s="81"/>
    </row>
    <row r="37" spans="1:35" s="2" customFormat="1" ht="12" outlineLevel="2">
      <c r="A37" s="32" t="s">
        <v>43</v>
      </c>
      <c r="B37" s="48" t="s">
        <v>26</v>
      </c>
      <c r="C37" s="33" t="s">
        <v>167</v>
      </c>
      <c r="D37" s="35" t="s">
        <v>167</v>
      </c>
      <c r="E37" s="35" t="s">
        <v>167</v>
      </c>
      <c r="F37" s="35" t="s">
        <v>167</v>
      </c>
      <c r="G37" s="35" t="s">
        <v>167</v>
      </c>
      <c r="H37" s="34" t="s">
        <v>165</v>
      </c>
      <c r="I37" s="35" t="s">
        <v>167</v>
      </c>
      <c r="J37" s="49" t="s">
        <v>168</v>
      </c>
      <c r="K37" s="30">
        <f t="shared" si="3"/>
        <v>44</v>
      </c>
      <c r="L37" s="39">
        <v>8</v>
      </c>
      <c r="M37" s="30">
        <v>36</v>
      </c>
      <c r="N37" s="38">
        <f t="shared" si="4"/>
        <v>18</v>
      </c>
      <c r="O37" s="39">
        <v>18</v>
      </c>
      <c r="P37" s="39">
        <v>0</v>
      </c>
      <c r="Q37" s="39"/>
      <c r="R37" s="39"/>
      <c r="S37" s="69"/>
      <c r="T37" s="82">
        <v>0</v>
      </c>
      <c r="U37" s="39"/>
      <c r="V37" s="39">
        <v>0</v>
      </c>
      <c r="W37" s="85"/>
      <c r="X37" s="74"/>
      <c r="Y37" s="39"/>
      <c r="Z37" s="38"/>
      <c r="AA37" s="71"/>
      <c r="AB37" s="82">
        <v>0</v>
      </c>
      <c r="AC37" s="39"/>
      <c r="AD37" s="39">
        <v>36</v>
      </c>
      <c r="AE37" s="85">
        <v>8</v>
      </c>
      <c r="AF37" s="82">
        <v>0</v>
      </c>
      <c r="AG37" s="39"/>
      <c r="AH37" s="39"/>
      <c r="AI37" s="88"/>
    </row>
    <row r="38" spans="1:35" s="2" customFormat="1" ht="36" outlineLevel="2">
      <c r="A38" s="32" t="s">
        <v>44</v>
      </c>
      <c r="B38" s="48" t="s">
        <v>45</v>
      </c>
      <c r="C38" s="33" t="s">
        <v>167</v>
      </c>
      <c r="D38" s="35" t="s">
        <v>167</v>
      </c>
      <c r="E38" s="35" t="s">
        <v>167</v>
      </c>
      <c r="F38" s="35" t="s">
        <v>167</v>
      </c>
      <c r="G38" s="35" t="s">
        <v>167</v>
      </c>
      <c r="H38" s="35" t="s">
        <v>167</v>
      </c>
      <c r="I38" s="35" t="s">
        <v>167</v>
      </c>
      <c r="J38" s="51" t="s">
        <v>166</v>
      </c>
      <c r="K38" s="30">
        <f t="shared" si="3"/>
        <v>180</v>
      </c>
      <c r="L38" s="39">
        <v>18</v>
      </c>
      <c r="M38" s="30">
        <v>162</v>
      </c>
      <c r="N38" s="38">
        <f t="shared" si="4"/>
        <v>0</v>
      </c>
      <c r="O38" s="38">
        <v>162</v>
      </c>
      <c r="P38" s="39">
        <v>0</v>
      </c>
      <c r="Q38" s="39"/>
      <c r="R38" s="39"/>
      <c r="S38" s="69"/>
      <c r="T38" s="82">
        <v>0</v>
      </c>
      <c r="U38" s="39"/>
      <c r="V38" s="39">
        <v>0</v>
      </c>
      <c r="W38" s="85"/>
      <c r="X38" s="76">
        <v>22</v>
      </c>
      <c r="Y38" s="38"/>
      <c r="Z38" s="38">
        <v>34</v>
      </c>
      <c r="AA38" s="71">
        <v>4</v>
      </c>
      <c r="AB38" s="80">
        <v>28</v>
      </c>
      <c r="AC38" s="38"/>
      <c r="AD38" s="38">
        <v>36</v>
      </c>
      <c r="AE38" s="81">
        <v>4</v>
      </c>
      <c r="AF38" s="80">
        <v>24</v>
      </c>
      <c r="AG38" s="38"/>
      <c r="AH38" s="38">
        <v>18</v>
      </c>
      <c r="AI38" s="88">
        <v>10</v>
      </c>
    </row>
    <row r="39" spans="1:35" s="2" customFormat="1" ht="12" outlineLevel="2">
      <c r="A39" s="32" t="s">
        <v>46</v>
      </c>
      <c r="B39" s="63" t="s">
        <v>47</v>
      </c>
      <c r="C39" s="33" t="s">
        <v>167</v>
      </c>
      <c r="D39" s="35" t="s">
        <v>167</v>
      </c>
      <c r="E39" s="35" t="s">
        <v>167</v>
      </c>
      <c r="F39" s="35" t="s">
        <v>167</v>
      </c>
      <c r="G39" s="35" t="s">
        <v>167</v>
      </c>
      <c r="H39" s="35" t="s">
        <v>167</v>
      </c>
      <c r="I39" s="35" t="s">
        <v>167</v>
      </c>
      <c r="J39" s="51" t="s">
        <v>166</v>
      </c>
      <c r="K39" s="30">
        <f t="shared" si="3"/>
        <v>160</v>
      </c>
      <c r="L39" s="39">
        <v>0</v>
      </c>
      <c r="M39" s="30">
        <v>160</v>
      </c>
      <c r="N39" s="38">
        <v>0</v>
      </c>
      <c r="O39" s="38">
        <v>160</v>
      </c>
      <c r="P39" s="39">
        <v>0</v>
      </c>
      <c r="Q39" s="39"/>
      <c r="R39" s="39"/>
      <c r="S39" s="69"/>
      <c r="T39" s="82">
        <v>0</v>
      </c>
      <c r="U39" s="39"/>
      <c r="V39" s="39">
        <v>0</v>
      </c>
      <c r="W39" s="85"/>
      <c r="X39" s="76">
        <v>22</v>
      </c>
      <c r="Y39" s="38"/>
      <c r="Z39" s="38">
        <v>32</v>
      </c>
      <c r="AA39" s="71"/>
      <c r="AB39" s="80">
        <v>28</v>
      </c>
      <c r="AC39" s="38"/>
      <c r="AD39" s="38">
        <v>36</v>
      </c>
      <c r="AE39" s="81"/>
      <c r="AF39" s="80">
        <v>24</v>
      </c>
      <c r="AG39" s="38"/>
      <c r="AH39" s="38">
        <v>18</v>
      </c>
      <c r="AI39" s="88"/>
    </row>
    <row r="40" spans="1:35" s="2" customFormat="1" ht="12" outlineLevel="2">
      <c r="A40" s="32" t="s">
        <v>186</v>
      </c>
      <c r="B40" s="48" t="s">
        <v>48</v>
      </c>
      <c r="C40" s="33" t="s">
        <v>167</v>
      </c>
      <c r="D40" s="35" t="s">
        <v>167</v>
      </c>
      <c r="E40" s="35" t="s">
        <v>167</v>
      </c>
      <c r="F40" s="35" t="s">
        <v>167</v>
      </c>
      <c r="G40" s="35" t="s">
        <v>167</v>
      </c>
      <c r="H40" s="34" t="s">
        <v>165</v>
      </c>
      <c r="I40" s="35" t="s">
        <v>167</v>
      </c>
      <c r="J40" s="49" t="s">
        <v>168</v>
      </c>
      <c r="K40" s="30">
        <f t="shared" si="3"/>
        <v>42</v>
      </c>
      <c r="L40" s="39">
        <v>6</v>
      </c>
      <c r="M40" s="30">
        <v>36</v>
      </c>
      <c r="N40" s="38">
        <f t="shared" si="4"/>
        <v>21</v>
      </c>
      <c r="O40" s="39">
        <v>15</v>
      </c>
      <c r="P40" s="39">
        <v>0</v>
      </c>
      <c r="Q40" s="39"/>
      <c r="R40" s="39"/>
      <c r="S40" s="69"/>
      <c r="T40" s="82">
        <v>0</v>
      </c>
      <c r="U40" s="39"/>
      <c r="V40" s="39">
        <v>0</v>
      </c>
      <c r="W40" s="85"/>
      <c r="X40" s="74">
        <v>0</v>
      </c>
      <c r="Y40" s="39"/>
      <c r="Z40" s="39">
        <v>0</v>
      </c>
      <c r="AA40" s="69"/>
      <c r="AB40" s="82">
        <v>0</v>
      </c>
      <c r="AC40" s="39"/>
      <c r="AD40" s="39">
        <v>36</v>
      </c>
      <c r="AE40" s="85">
        <v>6</v>
      </c>
      <c r="AF40" s="82">
        <v>0</v>
      </c>
      <c r="AG40" s="39"/>
      <c r="AH40" s="38"/>
      <c r="AI40" s="88"/>
    </row>
    <row r="41" spans="1:35" s="7" customFormat="1" ht="24" outlineLevel="1">
      <c r="A41" s="31" t="s">
        <v>49</v>
      </c>
      <c r="B41" s="47" t="s">
        <v>50</v>
      </c>
      <c r="C41" s="112" t="s">
        <v>183</v>
      </c>
      <c r="D41" s="112"/>
      <c r="E41" s="112"/>
      <c r="F41" s="112"/>
      <c r="G41" s="112"/>
      <c r="H41" s="112"/>
      <c r="I41" s="112"/>
      <c r="J41" s="112"/>
      <c r="K41" s="30">
        <f>SUM(K42:K44)</f>
        <v>184</v>
      </c>
      <c r="L41" s="30">
        <f aca="true" t="shared" si="5" ref="L41:AH41">SUM(L42:L44)</f>
        <v>10</v>
      </c>
      <c r="M41" s="30">
        <f t="shared" si="5"/>
        <v>174</v>
      </c>
      <c r="N41" s="30">
        <f t="shared" si="5"/>
        <v>74</v>
      </c>
      <c r="O41" s="30">
        <f t="shared" si="5"/>
        <v>100</v>
      </c>
      <c r="P41" s="30">
        <f t="shared" si="5"/>
        <v>0</v>
      </c>
      <c r="Q41" s="30">
        <f t="shared" si="5"/>
        <v>0</v>
      </c>
      <c r="R41" s="30">
        <f t="shared" si="5"/>
        <v>0</v>
      </c>
      <c r="S41" s="70">
        <f t="shared" si="5"/>
        <v>0</v>
      </c>
      <c r="T41" s="83">
        <f t="shared" si="5"/>
        <v>0</v>
      </c>
      <c r="U41" s="30">
        <f t="shared" si="5"/>
        <v>0</v>
      </c>
      <c r="V41" s="30">
        <f t="shared" si="5"/>
        <v>0</v>
      </c>
      <c r="W41" s="84">
        <f t="shared" si="5"/>
        <v>0</v>
      </c>
      <c r="X41" s="75">
        <f t="shared" si="5"/>
        <v>148</v>
      </c>
      <c r="Y41" s="30">
        <f t="shared" si="5"/>
        <v>4</v>
      </c>
      <c r="Z41" s="30">
        <f t="shared" si="5"/>
        <v>0</v>
      </c>
      <c r="AA41" s="70">
        <f t="shared" si="5"/>
        <v>0</v>
      </c>
      <c r="AB41" s="83">
        <f t="shared" si="5"/>
        <v>0</v>
      </c>
      <c r="AC41" s="30">
        <f t="shared" si="5"/>
        <v>0</v>
      </c>
      <c r="AD41" s="30">
        <f t="shared" si="5"/>
        <v>0</v>
      </c>
      <c r="AE41" s="84">
        <f t="shared" si="5"/>
        <v>0</v>
      </c>
      <c r="AF41" s="83">
        <f t="shared" si="5"/>
        <v>26</v>
      </c>
      <c r="AG41" s="30">
        <f t="shared" si="5"/>
        <v>6</v>
      </c>
      <c r="AH41" s="30">
        <f t="shared" si="5"/>
        <v>0</v>
      </c>
      <c r="AI41" s="84">
        <f>SUM(AI42:AI44)</f>
        <v>0</v>
      </c>
    </row>
    <row r="42" spans="1:35" s="2" customFormat="1" ht="12" outlineLevel="2">
      <c r="A42" s="32" t="s">
        <v>51</v>
      </c>
      <c r="B42" s="48" t="s">
        <v>24</v>
      </c>
      <c r="C42" s="33" t="s">
        <v>167</v>
      </c>
      <c r="D42" s="35" t="s">
        <v>167</v>
      </c>
      <c r="E42" s="34" t="s">
        <v>165</v>
      </c>
      <c r="F42" s="35" t="s">
        <v>167</v>
      </c>
      <c r="G42" s="35" t="s">
        <v>167</v>
      </c>
      <c r="H42" s="35" t="s">
        <v>167</v>
      </c>
      <c r="I42" s="35" t="s">
        <v>167</v>
      </c>
      <c r="J42" s="49" t="s">
        <v>168</v>
      </c>
      <c r="K42" s="30">
        <f t="shared" si="3"/>
        <v>76</v>
      </c>
      <c r="L42" s="39">
        <v>2</v>
      </c>
      <c r="M42" s="30">
        <v>74</v>
      </c>
      <c r="N42" s="38">
        <f t="shared" si="4"/>
        <v>32</v>
      </c>
      <c r="O42" s="38">
        <v>42</v>
      </c>
      <c r="P42" s="39">
        <v>0</v>
      </c>
      <c r="Q42" s="39"/>
      <c r="R42" s="39"/>
      <c r="S42" s="69"/>
      <c r="T42" s="82">
        <v>0</v>
      </c>
      <c r="U42" s="39"/>
      <c r="V42" s="39">
        <v>0</v>
      </c>
      <c r="W42" s="85"/>
      <c r="X42" s="76">
        <v>74</v>
      </c>
      <c r="Y42" s="38">
        <v>2</v>
      </c>
      <c r="Z42" s="39">
        <v>0</v>
      </c>
      <c r="AA42" s="69"/>
      <c r="AB42" s="82">
        <v>0</v>
      </c>
      <c r="AC42" s="39"/>
      <c r="AD42" s="39">
        <v>0</v>
      </c>
      <c r="AE42" s="85"/>
      <c r="AF42" s="82">
        <v>0</v>
      </c>
      <c r="AG42" s="39"/>
      <c r="AH42" s="39">
        <v>0</v>
      </c>
      <c r="AI42" s="88"/>
    </row>
    <row r="43" spans="1:35" s="2" customFormat="1" ht="12" outlineLevel="2">
      <c r="A43" s="32" t="s">
        <v>52</v>
      </c>
      <c r="B43" s="48" t="s">
        <v>33</v>
      </c>
      <c r="C43" s="33" t="s">
        <v>167</v>
      </c>
      <c r="D43" s="35" t="s">
        <v>167</v>
      </c>
      <c r="E43" s="34" t="s">
        <v>165</v>
      </c>
      <c r="F43" s="35" t="s">
        <v>167</v>
      </c>
      <c r="G43" s="35" t="s">
        <v>167</v>
      </c>
      <c r="H43" s="35" t="s">
        <v>167</v>
      </c>
      <c r="I43" s="35" t="s">
        <v>167</v>
      </c>
      <c r="J43" s="49" t="s">
        <v>168</v>
      </c>
      <c r="K43" s="30">
        <f t="shared" si="3"/>
        <v>76</v>
      </c>
      <c r="L43" s="39">
        <v>2</v>
      </c>
      <c r="M43" s="30">
        <v>74</v>
      </c>
      <c r="N43" s="38">
        <f t="shared" si="4"/>
        <v>28</v>
      </c>
      <c r="O43" s="39">
        <v>46</v>
      </c>
      <c r="P43" s="39">
        <v>0</v>
      </c>
      <c r="Q43" s="39"/>
      <c r="R43" s="39"/>
      <c r="S43" s="69"/>
      <c r="T43" s="82">
        <v>0</v>
      </c>
      <c r="U43" s="39"/>
      <c r="V43" s="39">
        <v>0</v>
      </c>
      <c r="W43" s="85"/>
      <c r="X43" s="74">
        <v>74</v>
      </c>
      <c r="Y43" s="39">
        <v>2</v>
      </c>
      <c r="Z43" s="38"/>
      <c r="AA43" s="71"/>
      <c r="AB43" s="82">
        <v>0</v>
      </c>
      <c r="AC43" s="39"/>
      <c r="AD43" s="39">
        <v>0</v>
      </c>
      <c r="AE43" s="85"/>
      <c r="AF43" s="82">
        <v>0</v>
      </c>
      <c r="AG43" s="39"/>
      <c r="AH43" s="39">
        <v>0</v>
      </c>
      <c r="AI43" s="88"/>
    </row>
    <row r="44" spans="1:35" s="2" customFormat="1" ht="24" outlineLevel="2">
      <c r="A44" s="32" t="s">
        <v>53</v>
      </c>
      <c r="B44" s="48" t="s">
        <v>54</v>
      </c>
      <c r="C44" s="33" t="s">
        <v>167</v>
      </c>
      <c r="D44" s="35" t="s">
        <v>167</v>
      </c>
      <c r="E44" s="35" t="s">
        <v>167</v>
      </c>
      <c r="F44" s="35" t="s">
        <v>167</v>
      </c>
      <c r="G44" s="35" t="s">
        <v>167</v>
      </c>
      <c r="H44" s="35" t="s">
        <v>167</v>
      </c>
      <c r="I44" s="34" t="s">
        <v>165</v>
      </c>
      <c r="J44" s="49" t="s">
        <v>168</v>
      </c>
      <c r="K44" s="30">
        <f t="shared" si="3"/>
        <v>32</v>
      </c>
      <c r="L44" s="39">
        <v>6</v>
      </c>
      <c r="M44" s="30">
        <v>26</v>
      </c>
      <c r="N44" s="38">
        <f t="shared" si="4"/>
        <v>14</v>
      </c>
      <c r="O44" s="39">
        <v>12</v>
      </c>
      <c r="P44" s="39">
        <v>0</v>
      </c>
      <c r="Q44" s="39"/>
      <c r="R44" s="39"/>
      <c r="S44" s="69"/>
      <c r="T44" s="82">
        <v>0</v>
      </c>
      <c r="U44" s="39"/>
      <c r="V44" s="39">
        <v>0</v>
      </c>
      <c r="W44" s="85"/>
      <c r="X44" s="74">
        <v>0</v>
      </c>
      <c r="Y44" s="39"/>
      <c r="Z44" s="39">
        <v>0</v>
      </c>
      <c r="AA44" s="69"/>
      <c r="AB44" s="82">
        <v>0</v>
      </c>
      <c r="AC44" s="39"/>
      <c r="AD44" s="39"/>
      <c r="AE44" s="85"/>
      <c r="AF44" s="82">
        <v>26</v>
      </c>
      <c r="AG44" s="39">
        <v>6</v>
      </c>
      <c r="AH44" s="38"/>
      <c r="AI44" s="88"/>
    </row>
    <row r="45" spans="1:35" s="7" customFormat="1" ht="27.75" customHeight="1" outlineLevel="1">
      <c r="A45" s="31" t="s">
        <v>55</v>
      </c>
      <c r="B45" s="47" t="s">
        <v>56</v>
      </c>
      <c r="C45" s="113" t="s">
        <v>182</v>
      </c>
      <c r="D45" s="113"/>
      <c r="E45" s="113"/>
      <c r="F45" s="113"/>
      <c r="G45" s="113"/>
      <c r="H45" s="113"/>
      <c r="I45" s="113"/>
      <c r="J45" s="113"/>
      <c r="K45" s="30">
        <f aca="true" t="shared" si="6" ref="K45:AI45">SUM(K46:K61)</f>
        <v>1146</v>
      </c>
      <c r="L45" s="30">
        <f t="shared" si="6"/>
        <v>74</v>
      </c>
      <c r="M45" s="30">
        <f t="shared" si="6"/>
        <v>1072</v>
      </c>
      <c r="N45" s="30">
        <f t="shared" si="6"/>
        <v>666</v>
      </c>
      <c r="O45" s="30">
        <f t="shared" si="6"/>
        <v>406</v>
      </c>
      <c r="P45" s="30">
        <f t="shared" si="6"/>
        <v>0</v>
      </c>
      <c r="Q45" s="30">
        <f t="shared" si="6"/>
        <v>0</v>
      </c>
      <c r="R45" s="30">
        <f t="shared" si="6"/>
        <v>0</v>
      </c>
      <c r="S45" s="70">
        <f t="shared" si="6"/>
        <v>36</v>
      </c>
      <c r="T45" s="83">
        <f t="shared" si="6"/>
        <v>0</v>
      </c>
      <c r="U45" s="30">
        <f t="shared" si="6"/>
        <v>0</v>
      </c>
      <c r="V45" s="30">
        <f t="shared" si="6"/>
        <v>0</v>
      </c>
      <c r="W45" s="84">
        <f t="shared" si="6"/>
        <v>0</v>
      </c>
      <c r="X45" s="75">
        <f t="shared" si="6"/>
        <v>310</v>
      </c>
      <c r="Y45" s="30">
        <f t="shared" si="6"/>
        <v>14</v>
      </c>
      <c r="Z45" s="30">
        <f t="shared" si="6"/>
        <v>372</v>
      </c>
      <c r="AA45" s="70">
        <f t="shared" si="6"/>
        <v>24</v>
      </c>
      <c r="AB45" s="83">
        <f t="shared" si="6"/>
        <v>192</v>
      </c>
      <c r="AC45" s="30">
        <f t="shared" si="6"/>
        <v>18</v>
      </c>
      <c r="AD45" s="30">
        <f t="shared" si="6"/>
        <v>110</v>
      </c>
      <c r="AE45" s="84">
        <f t="shared" si="6"/>
        <v>12</v>
      </c>
      <c r="AF45" s="83">
        <f t="shared" si="6"/>
        <v>56</v>
      </c>
      <c r="AG45" s="30">
        <f t="shared" si="6"/>
        <v>4</v>
      </c>
      <c r="AH45" s="30">
        <f t="shared" si="6"/>
        <v>32</v>
      </c>
      <c r="AI45" s="84">
        <f t="shared" si="6"/>
        <v>2</v>
      </c>
    </row>
    <row r="46" spans="1:35" s="2" customFormat="1" ht="12" outlineLevel="2">
      <c r="A46" s="32" t="s">
        <v>135</v>
      </c>
      <c r="B46" s="48" t="s">
        <v>57</v>
      </c>
      <c r="C46" s="33" t="s">
        <v>167</v>
      </c>
      <c r="D46" s="35" t="s">
        <v>167</v>
      </c>
      <c r="E46" s="35" t="s">
        <v>167</v>
      </c>
      <c r="F46" s="34" t="s">
        <v>165</v>
      </c>
      <c r="G46" s="35" t="s">
        <v>167</v>
      </c>
      <c r="H46" s="35" t="s">
        <v>167</v>
      </c>
      <c r="I46" s="35" t="s">
        <v>167</v>
      </c>
      <c r="J46" s="49" t="s">
        <v>168</v>
      </c>
      <c r="K46" s="30">
        <f t="shared" si="3"/>
        <v>112</v>
      </c>
      <c r="L46" s="39">
        <v>4</v>
      </c>
      <c r="M46" s="30">
        <v>108</v>
      </c>
      <c r="N46" s="38">
        <f t="shared" si="4"/>
        <v>8</v>
      </c>
      <c r="O46" s="38">
        <v>100</v>
      </c>
      <c r="P46" s="39">
        <v>0</v>
      </c>
      <c r="Q46" s="39"/>
      <c r="R46" s="39"/>
      <c r="S46" s="69"/>
      <c r="T46" s="82">
        <v>0</v>
      </c>
      <c r="U46" s="39"/>
      <c r="V46" s="39">
        <v>0</v>
      </c>
      <c r="W46" s="85"/>
      <c r="X46" s="76"/>
      <c r="Y46" s="38"/>
      <c r="Z46" s="38">
        <v>108</v>
      </c>
      <c r="AA46" s="71">
        <v>4</v>
      </c>
      <c r="AB46" s="82">
        <v>0</v>
      </c>
      <c r="AC46" s="39"/>
      <c r="AD46" s="39">
        <v>0</v>
      </c>
      <c r="AE46" s="85"/>
      <c r="AF46" s="82">
        <v>0</v>
      </c>
      <c r="AG46" s="39"/>
      <c r="AH46" s="39">
        <v>0</v>
      </c>
      <c r="AI46" s="88"/>
    </row>
    <row r="47" spans="1:35" s="2" customFormat="1" ht="12" outlineLevel="2">
      <c r="A47" s="32" t="s">
        <v>136</v>
      </c>
      <c r="B47" s="48" t="s">
        <v>58</v>
      </c>
      <c r="C47" s="33" t="s">
        <v>167</v>
      </c>
      <c r="D47" s="35" t="s">
        <v>167</v>
      </c>
      <c r="E47" s="34" t="s">
        <v>163</v>
      </c>
      <c r="F47" s="35" t="s">
        <v>167</v>
      </c>
      <c r="G47" s="35" t="s">
        <v>167</v>
      </c>
      <c r="H47" s="35" t="s">
        <v>167</v>
      </c>
      <c r="I47" s="35" t="s">
        <v>167</v>
      </c>
      <c r="J47" s="49" t="s">
        <v>168</v>
      </c>
      <c r="K47" s="30">
        <f t="shared" si="3"/>
        <v>104</v>
      </c>
      <c r="L47" s="39">
        <v>4</v>
      </c>
      <c r="M47" s="30">
        <v>100</v>
      </c>
      <c r="N47" s="38">
        <f t="shared" si="4"/>
        <v>78</v>
      </c>
      <c r="O47" s="38">
        <v>22</v>
      </c>
      <c r="P47" s="39">
        <v>0</v>
      </c>
      <c r="Q47" s="39"/>
      <c r="R47" s="39"/>
      <c r="S47" s="69">
        <v>12</v>
      </c>
      <c r="T47" s="82">
        <v>0</v>
      </c>
      <c r="U47" s="39"/>
      <c r="V47" s="39">
        <v>0</v>
      </c>
      <c r="W47" s="85"/>
      <c r="X47" s="76">
        <v>100</v>
      </c>
      <c r="Y47" s="38">
        <v>4</v>
      </c>
      <c r="Z47" s="38"/>
      <c r="AA47" s="71"/>
      <c r="AB47" s="82">
        <v>0</v>
      </c>
      <c r="AC47" s="39"/>
      <c r="AD47" s="39">
        <v>0</v>
      </c>
      <c r="AE47" s="85"/>
      <c r="AF47" s="82">
        <v>0</v>
      </c>
      <c r="AG47" s="39"/>
      <c r="AH47" s="39">
        <v>0</v>
      </c>
      <c r="AI47" s="88"/>
    </row>
    <row r="48" spans="1:35" s="2" customFormat="1" ht="12" outlineLevel="2">
      <c r="A48" s="32" t="s">
        <v>137</v>
      </c>
      <c r="B48" s="48" t="s">
        <v>59</v>
      </c>
      <c r="C48" s="33" t="s">
        <v>167</v>
      </c>
      <c r="D48" s="35" t="s">
        <v>167</v>
      </c>
      <c r="E48" s="34" t="s">
        <v>165</v>
      </c>
      <c r="F48" s="35" t="s">
        <v>167</v>
      </c>
      <c r="G48" s="35" t="s">
        <v>167</v>
      </c>
      <c r="H48" s="35" t="s">
        <v>167</v>
      </c>
      <c r="I48" s="35" t="s">
        <v>167</v>
      </c>
      <c r="J48" s="49" t="s">
        <v>168</v>
      </c>
      <c r="K48" s="30">
        <f t="shared" si="3"/>
        <v>62</v>
      </c>
      <c r="L48" s="39">
        <v>4</v>
      </c>
      <c r="M48" s="30">
        <v>58</v>
      </c>
      <c r="N48" s="38">
        <f t="shared" si="4"/>
        <v>36</v>
      </c>
      <c r="O48" s="39">
        <v>22</v>
      </c>
      <c r="P48" s="39">
        <v>0</v>
      </c>
      <c r="Q48" s="39"/>
      <c r="R48" s="39"/>
      <c r="S48" s="69"/>
      <c r="T48" s="82">
        <v>0</v>
      </c>
      <c r="U48" s="39"/>
      <c r="V48" s="39">
        <v>0</v>
      </c>
      <c r="W48" s="85"/>
      <c r="X48" s="74">
        <v>58</v>
      </c>
      <c r="Y48" s="39">
        <v>4</v>
      </c>
      <c r="Z48" s="39"/>
      <c r="AA48" s="69"/>
      <c r="AB48" s="82">
        <v>0</v>
      </c>
      <c r="AC48" s="39"/>
      <c r="AD48" s="38"/>
      <c r="AE48" s="81"/>
      <c r="AF48" s="82">
        <v>0</v>
      </c>
      <c r="AG48" s="39"/>
      <c r="AH48" s="39">
        <v>0</v>
      </c>
      <c r="AI48" s="88"/>
    </row>
    <row r="49" spans="1:35" s="2" customFormat="1" ht="36" outlineLevel="2">
      <c r="A49" s="32" t="s">
        <v>138</v>
      </c>
      <c r="B49" s="48" t="s">
        <v>60</v>
      </c>
      <c r="C49" s="33" t="s">
        <v>167</v>
      </c>
      <c r="D49" s="35" t="s">
        <v>167</v>
      </c>
      <c r="E49" s="34" t="s">
        <v>163</v>
      </c>
      <c r="F49" s="35" t="s">
        <v>167</v>
      </c>
      <c r="G49" s="35" t="s">
        <v>167</v>
      </c>
      <c r="H49" s="35" t="s">
        <v>167</v>
      </c>
      <c r="I49" s="35" t="s">
        <v>167</v>
      </c>
      <c r="J49" s="49" t="s">
        <v>168</v>
      </c>
      <c r="K49" s="30">
        <f t="shared" si="3"/>
        <v>104</v>
      </c>
      <c r="L49" s="39">
        <v>4</v>
      </c>
      <c r="M49" s="30">
        <v>100</v>
      </c>
      <c r="N49" s="38">
        <f t="shared" si="4"/>
        <v>82</v>
      </c>
      <c r="O49" s="39">
        <v>18</v>
      </c>
      <c r="P49" s="39">
        <v>0</v>
      </c>
      <c r="Q49" s="39"/>
      <c r="R49" s="39"/>
      <c r="S49" s="69">
        <v>12</v>
      </c>
      <c r="T49" s="82">
        <v>0</v>
      </c>
      <c r="U49" s="39"/>
      <c r="V49" s="39">
        <v>0</v>
      </c>
      <c r="W49" s="85"/>
      <c r="X49" s="76">
        <v>100</v>
      </c>
      <c r="Y49" s="38">
        <v>4</v>
      </c>
      <c r="Z49" s="39">
        <v>0</v>
      </c>
      <c r="AA49" s="69"/>
      <c r="AB49" s="82"/>
      <c r="AC49" s="39"/>
      <c r="AD49" s="39">
        <v>0</v>
      </c>
      <c r="AE49" s="85"/>
      <c r="AF49" s="82">
        <v>0</v>
      </c>
      <c r="AG49" s="39"/>
      <c r="AH49" s="39">
        <v>0</v>
      </c>
      <c r="AI49" s="88"/>
    </row>
    <row r="50" spans="1:35" s="2" customFormat="1" ht="24" outlineLevel="2">
      <c r="A50" s="32" t="s">
        <v>139</v>
      </c>
      <c r="B50" s="48" t="s">
        <v>61</v>
      </c>
      <c r="C50" s="33" t="s">
        <v>167</v>
      </c>
      <c r="D50" s="35" t="s">
        <v>167</v>
      </c>
      <c r="E50" s="35" t="s">
        <v>167</v>
      </c>
      <c r="F50" s="35" t="s">
        <v>167</v>
      </c>
      <c r="G50" s="34" t="s">
        <v>165</v>
      </c>
      <c r="H50" s="35" t="s">
        <v>167</v>
      </c>
      <c r="I50" s="35" t="s">
        <v>167</v>
      </c>
      <c r="J50" s="49" t="s">
        <v>168</v>
      </c>
      <c r="K50" s="30">
        <f t="shared" si="3"/>
        <v>88</v>
      </c>
      <c r="L50" s="39">
        <v>4</v>
      </c>
      <c r="M50" s="30">
        <v>84</v>
      </c>
      <c r="N50" s="38">
        <f t="shared" si="4"/>
        <v>73</v>
      </c>
      <c r="O50" s="39">
        <v>11</v>
      </c>
      <c r="P50" s="39">
        <v>0</v>
      </c>
      <c r="Q50" s="39"/>
      <c r="R50" s="39"/>
      <c r="S50" s="69"/>
      <c r="T50" s="82">
        <v>0</v>
      </c>
      <c r="U50" s="39"/>
      <c r="V50" s="39">
        <v>0</v>
      </c>
      <c r="W50" s="85"/>
      <c r="X50" s="76"/>
      <c r="Y50" s="38"/>
      <c r="Z50" s="38"/>
      <c r="AA50" s="71"/>
      <c r="AB50" s="82">
        <v>84</v>
      </c>
      <c r="AC50" s="39">
        <v>4</v>
      </c>
      <c r="AD50" s="39"/>
      <c r="AE50" s="85"/>
      <c r="AF50" s="82">
        <v>0</v>
      </c>
      <c r="AG50" s="39"/>
      <c r="AH50" s="39">
        <v>0</v>
      </c>
      <c r="AI50" s="88"/>
    </row>
    <row r="51" spans="1:35" s="2" customFormat="1" ht="24" outlineLevel="2">
      <c r="A51" s="32" t="s">
        <v>140</v>
      </c>
      <c r="B51" s="48" t="s">
        <v>62</v>
      </c>
      <c r="C51" s="33" t="s">
        <v>167</v>
      </c>
      <c r="D51" s="35" t="s">
        <v>167</v>
      </c>
      <c r="E51" s="35" t="s">
        <v>167</v>
      </c>
      <c r="F51" s="34" t="s">
        <v>163</v>
      </c>
      <c r="G51" s="35" t="s">
        <v>167</v>
      </c>
      <c r="H51" s="35" t="s">
        <v>167</v>
      </c>
      <c r="I51" s="35" t="s">
        <v>167</v>
      </c>
      <c r="J51" s="49" t="s">
        <v>168</v>
      </c>
      <c r="K51" s="30">
        <f t="shared" si="3"/>
        <v>114</v>
      </c>
      <c r="L51" s="39">
        <v>6</v>
      </c>
      <c r="M51" s="30">
        <v>108</v>
      </c>
      <c r="N51" s="38">
        <f t="shared" si="4"/>
        <v>72</v>
      </c>
      <c r="O51" s="39">
        <v>36</v>
      </c>
      <c r="P51" s="39">
        <v>0</v>
      </c>
      <c r="Q51" s="39"/>
      <c r="R51" s="39"/>
      <c r="S51" s="69">
        <v>12</v>
      </c>
      <c r="T51" s="82">
        <v>0</v>
      </c>
      <c r="U51" s="39"/>
      <c r="V51" s="39">
        <v>0</v>
      </c>
      <c r="W51" s="85"/>
      <c r="X51" s="76"/>
      <c r="Y51" s="38"/>
      <c r="Z51" s="38">
        <v>108</v>
      </c>
      <c r="AA51" s="71">
        <v>6</v>
      </c>
      <c r="AB51" s="82">
        <v>0</v>
      </c>
      <c r="AC51" s="39"/>
      <c r="AD51" s="39">
        <v>0</v>
      </c>
      <c r="AE51" s="85"/>
      <c r="AF51" s="82">
        <v>0</v>
      </c>
      <c r="AG51" s="39"/>
      <c r="AH51" s="39">
        <v>0</v>
      </c>
      <c r="AI51" s="88"/>
    </row>
    <row r="52" spans="1:35" s="2" customFormat="1" ht="12" outlineLevel="2">
      <c r="A52" s="32" t="s">
        <v>141</v>
      </c>
      <c r="B52" s="48" t="s">
        <v>68</v>
      </c>
      <c r="C52" s="33" t="s">
        <v>167</v>
      </c>
      <c r="D52" s="35" t="s">
        <v>167</v>
      </c>
      <c r="E52" s="34" t="s">
        <v>165</v>
      </c>
      <c r="F52" s="35" t="s">
        <v>167</v>
      </c>
      <c r="G52" s="35" t="s">
        <v>167</v>
      </c>
      <c r="H52" s="35" t="s">
        <v>167</v>
      </c>
      <c r="I52" s="35" t="s">
        <v>167</v>
      </c>
      <c r="J52" s="49" t="s">
        <v>168</v>
      </c>
      <c r="K52" s="30">
        <f t="shared" si="3"/>
        <v>54</v>
      </c>
      <c r="L52" s="39">
        <v>2</v>
      </c>
      <c r="M52" s="30">
        <v>52</v>
      </c>
      <c r="N52" s="38">
        <f>M52-O52-P52-Q52</f>
        <v>42</v>
      </c>
      <c r="O52" s="39">
        <v>10</v>
      </c>
      <c r="P52" s="39">
        <v>0</v>
      </c>
      <c r="Q52" s="39"/>
      <c r="R52" s="39"/>
      <c r="S52" s="69"/>
      <c r="T52" s="82">
        <v>0</v>
      </c>
      <c r="U52" s="39"/>
      <c r="V52" s="39">
        <v>0</v>
      </c>
      <c r="W52" s="85"/>
      <c r="X52" s="74">
        <v>52</v>
      </c>
      <c r="Y52" s="39">
        <v>2</v>
      </c>
      <c r="Z52" s="39"/>
      <c r="AA52" s="69"/>
      <c r="AB52" s="80"/>
      <c r="AC52" s="38"/>
      <c r="AD52" s="39">
        <v>0</v>
      </c>
      <c r="AE52" s="85"/>
      <c r="AF52" s="82">
        <v>0</v>
      </c>
      <c r="AG52" s="39"/>
      <c r="AH52" s="39">
        <v>0</v>
      </c>
      <c r="AI52" s="88"/>
    </row>
    <row r="53" spans="1:35" s="2" customFormat="1" ht="36" outlineLevel="2">
      <c r="A53" s="32" t="s">
        <v>142</v>
      </c>
      <c r="B53" s="48" t="s">
        <v>63</v>
      </c>
      <c r="C53" s="33" t="s">
        <v>167</v>
      </c>
      <c r="D53" s="35" t="s">
        <v>167</v>
      </c>
      <c r="E53" s="35" t="s">
        <v>167</v>
      </c>
      <c r="F53" s="34" t="s">
        <v>165</v>
      </c>
      <c r="G53" s="35" t="s">
        <v>167</v>
      </c>
      <c r="H53" s="35" t="s">
        <v>167</v>
      </c>
      <c r="I53" s="35" t="s">
        <v>167</v>
      </c>
      <c r="J53" s="49" t="s">
        <v>168</v>
      </c>
      <c r="K53" s="30">
        <f t="shared" si="3"/>
        <v>70</v>
      </c>
      <c r="L53" s="39">
        <v>6</v>
      </c>
      <c r="M53" s="30">
        <v>64</v>
      </c>
      <c r="N53" s="38">
        <f t="shared" si="4"/>
        <v>40</v>
      </c>
      <c r="O53" s="39">
        <v>24</v>
      </c>
      <c r="P53" s="39">
        <v>0</v>
      </c>
      <c r="Q53" s="39"/>
      <c r="R53" s="39"/>
      <c r="S53" s="69"/>
      <c r="T53" s="82">
        <v>0</v>
      </c>
      <c r="U53" s="39"/>
      <c r="V53" s="39">
        <v>0</v>
      </c>
      <c r="W53" s="85"/>
      <c r="X53" s="74"/>
      <c r="Y53" s="39"/>
      <c r="Z53" s="39">
        <v>64</v>
      </c>
      <c r="AA53" s="69">
        <v>6</v>
      </c>
      <c r="AB53" s="80"/>
      <c r="AC53" s="38"/>
      <c r="AD53" s="38"/>
      <c r="AE53" s="81"/>
      <c r="AF53" s="82">
        <v>0</v>
      </c>
      <c r="AG53" s="39"/>
      <c r="AH53" s="39"/>
      <c r="AI53" s="88"/>
    </row>
    <row r="54" spans="1:35" s="2" customFormat="1" ht="12" outlineLevel="2">
      <c r="A54" s="32" t="s">
        <v>143</v>
      </c>
      <c r="B54" s="48" t="s">
        <v>69</v>
      </c>
      <c r="C54" s="33" t="s">
        <v>167</v>
      </c>
      <c r="D54" s="35" t="s">
        <v>167</v>
      </c>
      <c r="E54" s="35" t="s">
        <v>167</v>
      </c>
      <c r="F54" s="34" t="s">
        <v>165</v>
      </c>
      <c r="G54" s="35" t="s">
        <v>167</v>
      </c>
      <c r="H54" s="35" t="s">
        <v>167</v>
      </c>
      <c r="I54" s="35" t="s">
        <v>167</v>
      </c>
      <c r="J54" s="49" t="s">
        <v>168</v>
      </c>
      <c r="K54" s="30">
        <f t="shared" si="3"/>
        <v>46</v>
      </c>
      <c r="L54" s="39">
        <v>4</v>
      </c>
      <c r="M54" s="30">
        <v>42</v>
      </c>
      <c r="N54" s="38">
        <f>M54-O54-P54-Q54</f>
        <v>22</v>
      </c>
      <c r="O54" s="39">
        <v>20</v>
      </c>
      <c r="P54" s="39">
        <v>0</v>
      </c>
      <c r="Q54" s="39"/>
      <c r="R54" s="39"/>
      <c r="S54" s="69"/>
      <c r="T54" s="82">
        <v>0</v>
      </c>
      <c r="U54" s="39"/>
      <c r="V54" s="39">
        <v>0</v>
      </c>
      <c r="W54" s="85"/>
      <c r="X54" s="74">
        <v>0</v>
      </c>
      <c r="Y54" s="39"/>
      <c r="Z54" s="39">
        <v>42</v>
      </c>
      <c r="AA54" s="69">
        <v>4</v>
      </c>
      <c r="AB54" s="82">
        <v>0</v>
      </c>
      <c r="AC54" s="39"/>
      <c r="AD54" s="38"/>
      <c r="AE54" s="81"/>
      <c r="AF54" s="82">
        <v>0</v>
      </c>
      <c r="AG54" s="39"/>
      <c r="AH54" s="39">
        <v>0</v>
      </c>
      <c r="AI54" s="88"/>
    </row>
    <row r="55" spans="1:35" s="2" customFormat="1" ht="36" outlineLevel="2">
      <c r="A55" s="32" t="s">
        <v>176</v>
      </c>
      <c r="B55" s="48" t="s">
        <v>64</v>
      </c>
      <c r="C55" s="33" t="s">
        <v>167</v>
      </c>
      <c r="D55" s="35" t="s">
        <v>167</v>
      </c>
      <c r="E55" s="35" t="s">
        <v>167</v>
      </c>
      <c r="F55" s="34" t="s">
        <v>165</v>
      </c>
      <c r="G55" s="35" t="s">
        <v>167</v>
      </c>
      <c r="H55" s="35" t="s">
        <v>167</v>
      </c>
      <c r="I55" s="35" t="s">
        <v>167</v>
      </c>
      <c r="J55" s="49" t="s">
        <v>168</v>
      </c>
      <c r="K55" s="30">
        <f t="shared" si="3"/>
        <v>54</v>
      </c>
      <c r="L55" s="39">
        <v>4</v>
      </c>
      <c r="M55" s="30">
        <v>50</v>
      </c>
      <c r="N55" s="38">
        <f t="shared" si="4"/>
        <v>14</v>
      </c>
      <c r="O55" s="39">
        <v>36</v>
      </c>
      <c r="P55" s="39">
        <v>0</v>
      </c>
      <c r="Q55" s="39"/>
      <c r="R55" s="39"/>
      <c r="S55" s="69"/>
      <c r="T55" s="82">
        <v>0</v>
      </c>
      <c r="U55" s="39"/>
      <c r="V55" s="39">
        <v>0</v>
      </c>
      <c r="W55" s="85"/>
      <c r="X55" s="74">
        <v>0</v>
      </c>
      <c r="Y55" s="39"/>
      <c r="Z55" s="39">
        <v>50</v>
      </c>
      <c r="AA55" s="69">
        <v>4</v>
      </c>
      <c r="AB55" s="82">
        <v>0</v>
      </c>
      <c r="AC55" s="39"/>
      <c r="AD55" s="39">
        <v>0</v>
      </c>
      <c r="AE55" s="85"/>
      <c r="AF55" s="80"/>
      <c r="AG55" s="38"/>
      <c r="AH55" s="39">
        <v>0</v>
      </c>
      <c r="AI55" s="88"/>
    </row>
    <row r="56" spans="1:35" s="2" customFormat="1" ht="36" outlineLevel="2">
      <c r="A56" s="32" t="s">
        <v>144</v>
      </c>
      <c r="B56" s="48" t="s">
        <v>65</v>
      </c>
      <c r="C56" s="33" t="s">
        <v>167</v>
      </c>
      <c r="D56" s="35" t="s">
        <v>167</v>
      </c>
      <c r="E56" s="35" t="s">
        <v>167</v>
      </c>
      <c r="F56" s="35" t="s">
        <v>167</v>
      </c>
      <c r="G56" s="35" t="s">
        <v>167</v>
      </c>
      <c r="H56" s="34" t="s">
        <v>165</v>
      </c>
      <c r="I56" s="35" t="s">
        <v>167</v>
      </c>
      <c r="J56" s="49" t="s">
        <v>168</v>
      </c>
      <c r="K56" s="30">
        <f t="shared" si="3"/>
        <v>36</v>
      </c>
      <c r="L56" s="39">
        <v>6</v>
      </c>
      <c r="M56" s="30">
        <v>30</v>
      </c>
      <c r="N56" s="38">
        <f>M56-O56-P56-Q56</f>
        <v>15</v>
      </c>
      <c r="O56" s="39">
        <v>15</v>
      </c>
      <c r="P56" s="39">
        <v>0</v>
      </c>
      <c r="Q56" s="39"/>
      <c r="R56" s="39"/>
      <c r="S56" s="69"/>
      <c r="T56" s="82">
        <v>0</v>
      </c>
      <c r="U56" s="39"/>
      <c r="V56" s="39">
        <v>0</v>
      </c>
      <c r="W56" s="85"/>
      <c r="X56" s="74">
        <v>0</v>
      </c>
      <c r="Y56" s="39"/>
      <c r="Z56" s="39">
        <v>0</v>
      </c>
      <c r="AA56" s="69"/>
      <c r="AB56" s="82">
        <v>0</v>
      </c>
      <c r="AC56" s="39"/>
      <c r="AD56" s="39">
        <v>30</v>
      </c>
      <c r="AE56" s="85">
        <v>6</v>
      </c>
      <c r="AF56" s="80"/>
      <c r="AG56" s="38"/>
      <c r="AH56" s="39"/>
      <c r="AI56" s="88"/>
    </row>
    <row r="57" spans="1:35" s="2" customFormat="1" ht="12" outlineLevel="2">
      <c r="A57" s="32" t="s">
        <v>177</v>
      </c>
      <c r="B57" s="48" t="s">
        <v>70</v>
      </c>
      <c r="C57" s="33" t="s">
        <v>167</v>
      </c>
      <c r="D57" s="35" t="s">
        <v>167</v>
      </c>
      <c r="E57" s="35" t="s">
        <v>167</v>
      </c>
      <c r="F57" s="35" t="s">
        <v>167</v>
      </c>
      <c r="G57" s="34" t="s">
        <v>165</v>
      </c>
      <c r="H57" s="35" t="s">
        <v>167</v>
      </c>
      <c r="I57" s="35" t="s">
        <v>167</v>
      </c>
      <c r="J57" s="49" t="s">
        <v>168</v>
      </c>
      <c r="K57" s="30">
        <f t="shared" si="3"/>
        <v>48</v>
      </c>
      <c r="L57" s="39">
        <v>8</v>
      </c>
      <c r="M57" s="30">
        <v>40</v>
      </c>
      <c r="N57" s="38">
        <f>M57-O57-P57-Q57</f>
        <v>26</v>
      </c>
      <c r="O57" s="39">
        <v>14</v>
      </c>
      <c r="P57" s="39">
        <v>0</v>
      </c>
      <c r="Q57" s="39"/>
      <c r="R57" s="39"/>
      <c r="S57" s="69"/>
      <c r="T57" s="82">
        <v>0</v>
      </c>
      <c r="U57" s="39"/>
      <c r="V57" s="39">
        <v>0</v>
      </c>
      <c r="W57" s="85"/>
      <c r="X57" s="74">
        <v>0</v>
      </c>
      <c r="Y57" s="39"/>
      <c r="Z57" s="39">
        <v>0</v>
      </c>
      <c r="AA57" s="69"/>
      <c r="AB57" s="82">
        <v>40</v>
      </c>
      <c r="AC57" s="39">
        <v>8</v>
      </c>
      <c r="AD57" s="39"/>
      <c r="AE57" s="85"/>
      <c r="AF57" s="82">
        <v>0</v>
      </c>
      <c r="AG57" s="39"/>
      <c r="AH57" s="38"/>
      <c r="AI57" s="88"/>
    </row>
    <row r="58" spans="1:35" s="2" customFormat="1" ht="24" outlineLevel="2">
      <c r="A58" s="32" t="s">
        <v>178</v>
      </c>
      <c r="B58" s="48" t="s">
        <v>67</v>
      </c>
      <c r="C58" s="33" t="s">
        <v>167</v>
      </c>
      <c r="D58" s="35" t="s">
        <v>167</v>
      </c>
      <c r="E58" s="35" t="s">
        <v>167</v>
      </c>
      <c r="F58" s="35" t="s">
        <v>167</v>
      </c>
      <c r="G58" s="34" t="s">
        <v>165</v>
      </c>
      <c r="H58" s="35" t="s">
        <v>167</v>
      </c>
      <c r="I58" s="35" t="s">
        <v>167</v>
      </c>
      <c r="J58" s="49" t="s">
        <v>168</v>
      </c>
      <c r="K58" s="30">
        <f t="shared" si="3"/>
        <v>74</v>
      </c>
      <c r="L58" s="39">
        <v>6</v>
      </c>
      <c r="M58" s="30">
        <v>68</v>
      </c>
      <c r="N58" s="38">
        <f>M58-O58-P58-Q58</f>
        <v>34</v>
      </c>
      <c r="O58" s="39">
        <v>34</v>
      </c>
      <c r="P58" s="39">
        <v>0</v>
      </c>
      <c r="Q58" s="39"/>
      <c r="R58" s="39"/>
      <c r="S58" s="69"/>
      <c r="T58" s="82">
        <v>0</v>
      </c>
      <c r="U58" s="39"/>
      <c r="V58" s="39">
        <v>0</v>
      </c>
      <c r="W58" s="85"/>
      <c r="X58" s="74">
        <v>0</v>
      </c>
      <c r="Y58" s="39"/>
      <c r="Z58" s="39"/>
      <c r="AA58" s="69"/>
      <c r="AB58" s="82">
        <v>68</v>
      </c>
      <c r="AC58" s="39">
        <v>6</v>
      </c>
      <c r="AD58" s="39"/>
      <c r="AE58" s="85"/>
      <c r="AF58" s="80"/>
      <c r="AG58" s="38"/>
      <c r="AH58" s="39">
        <v>0</v>
      </c>
      <c r="AI58" s="88"/>
    </row>
    <row r="59" spans="1:35" s="2" customFormat="1" ht="43.5" customHeight="1" outlineLevel="2">
      <c r="A59" s="32" t="s">
        <v>179</v>
      </c>
      <c r="B59" s="66" t="s">
        <v>149</v>
      </c>
      <c r="C59" s="33" t="s">
        <v>167</v>
      </c>
      <c r="D59" s="35" t="s">
        <v>167</v>
      </c>
      <c r="E59" s="35" t="s">
        <v>167</v>
      </c>
      <c r="F59" s="35" t="s">
        <v>167</v>
      </c>
      <c r="G59" s="35" t="s">
        <v>167</v>
      </c>
      <c r="H59" s="34" t="s">
        <v>165</v>
      </c>
      <c r="I59" s="35" t="s">
        <v>167</v>
      </c>
      <c r="J59" s="49" t="s">
        <v>168</v>
      </c>
      <c r="K59" s="30">
        <f t="shared" si="3"/>
        <v>86</v>
      </c>
      <c r="L59" s="39">
        <v>6</v>
      </c>
      <c r="M59" s="30">
        <v>80</v>
      </c>
      <c r="N59" s="38">
        <f t="shared" si="4"/>
        <v>48</v>
      </c>
      <c r="O59" s="39">
        <v>32</v>
      </c>
      <c r="P59" s="39">
        <v>0</v>
      </c>
      <c r="Q59" s="39"/>
      <c r="R59" s="39"/>
      <c r="S59" s="69"/>
      <c r="T59" s="82">
        <v>0</v>
      </c>
      <c r="U59" s="39"/>
      <c r="V59" s="39">
        <v>0</v>
      </c>
      <c r="W59" s="85"/>
      <c r="X59" s="74">
        <v>0</v>
      </c>
      <c r="Y59" s="39"/>
      <c r="Z59" s="39">
        <v>0</v>
      </c>
      <c r="AA59" s="69"/>
      <c r="AB59" s="82">
        <v>0</v>
      </c>
      <c r="AC59" s="39"/>
      <c r="AD59" s="39">
        <v>80</v>
      </c>
      <c r="AE59" s="85">
        <v>6</v>
      </c>
      <c r="AF59" s="82">
        <v>0</v>
      </c>
      <c r="AG59" s="39"/>
      <c r="AH59" s="38"/>
      <c r="AI59" s="88"/>
    </row>
    <row r="60" spans="1:35" s="2" customFormat="1" ht="24.75" customHeight="1" outlineLevel="2">
      <c r="A60" s="32" t="s">
        <v>180</v>
      </c>
      <c r="B60" s="66" t="s">
        <v>66</v>
      </c>
      <c r="C60" s="33" t="s">
        <v>167</v>
      </c>
      <c r="D60" s="35" t="s">
        <v>167</v>
      </c>
      <c r="E60" s="35" t="s">
        <v>167</v>
      </c>
      <c r="F60" s="35" t="s">
        <v>167</v>
      </c>
      <c r="G60" s="35" t="s">
        <v>167</v>
      </c>
      <c r="H60" s="35" t="s">
        <v>167</v>
      </c>
      <c r="I60" s="34" t="s">
        <v>165</v>
      </c>
      <c r="J60" s="49" t="s">
        <v>168</v>
      </c>
      <c r="K60" s="30">
        <f t="shared" si="3"/>
        <v>60</v>
      </c>
      <c r="L60" s="39">
        <v>4</v>
      </c>
      <c r="M60" s="30">
        <v>56</v>
      </c>
      <c r="N60" s="38">
        <f t="shared" si="4"/>
        <v>44</v>
      </c>
      <c r="O60" s="39">
        <v>12</v>
      </c>
      <c r="P60" s="39">
        <v>0</v>
      </c>
      <c r="Q60" s="39"/>
      <c r="R60" s="39"/>
      <c r="S60" s="69"/>
      <c r="T60" s="82">
        <v>0</v>
      </c>
      <c r="U60" s="39"/>
      <c r="V60" s="39">
        <v>0</v>
      </c>
      <c r="W60" s="85"/>
      <c r="X60" s="74">
        <v>0</v>
      </c>
      <c r="Y60" s="39"/>
      <c r="Z60" s="39">
        <v>0</v>
      </c>
      <c r="AA60" s="69"/>
      <c r="AB60" s="82">
        <v>0</v>
      </c>
      <c r="AC60" s="39"/>
      <c r="AD60" s="39">
        <v>0</v>
      </c>
      <c r="AE60" s="85"/>
      <c r="AF60" s="82">
        <v>56</v>
      </c>
      <c r="AG60" s="39">
        <v>4</v>
      </c>
      <c r="AH60" s="38"/>
      <c r="AI60" s="88"/>
    </row>
    <row r="61" spans="1:35" s="2" customFormat="1" ht="36" outlineLevel="2">
      <c r="A61" s="32" t="s">
        <v>181</v>
      </c>
      <c r="B61" s="66" t="s">
        <v>124</v>
      </c>
      <c r="C61" s="33" t="s">
        <v>167</v>
      </c>
      <c r="D61" s="35" t="s">
        <v>167</v>
      </c>
      <c r="E61" s="35" t="s">
        <v>167</v>
      </c>
      <c r="F61" s="35" t="s">
        <v>167</v>
      </c>
      <c r="G61" s="35" t="s">
        <v>167</v>
      </c>
      <c r="H61" s="35" t="s">
        <v>167</v>
      </c>
      <c r="I61" s="35" t="s">
        <v>167</v>
      </c>
      <c r="J61" s="51" t="s">
        <v>170</v>
      </c>
      <c r="K61" s="30">
        <f t="shared" si="3"/>
        <v>34</v>
      </c>
      <c r="L61" s="39">
        <v>2</v>
      </c>
      <c r="M61" s="30">
        <v>32</v>
      </c>
      <c r="N61" s="38">
        <f t="shared" si="4"/>
        <v>32</v>
      </c>
      <c r="O61" s="39"/>
      <c r="P61" s="39"/>
      <c r="Q61" s="39"/>
      <c r="R61" s="39"/>
      <c r="S61" s="69"/>
      <c r="T61" s="82"/>
      <c r="U61" s="39"/>
      <c r="V61" s="39"/>
      <c r="W61" s="85"/>
      <c r="X61" s="74"/>
      <c r="Y61" s="39"/>
      <c r="Z61" s="39"/>
      <c r="AA61" s="69"/>
      <c r="AB61" s="82"/>
      <c r="AC61" s="39"/>
      <c r="AD61" s="39"/>
      <c r="AE61" s="85"/>
      <c r="AF61" s="82"/>
      <c r="AG61" s="39"/>
      <c r="AH61" s="38">
        <v>32</v>
      </c>
      <c r="AI61" s="88">
        <v>2</v>
      </c>
    </row>
    <row r="62" spans="1:35" s="7" customFormat="1" ht="14.25" outlineLevel="1">
      <c r="A62" s="31" t="s">
        <v>71</v>
      </c>
      <c r="B62" s="47" t="s">
        <v>169</v>
      </c>
      <c r="C62" s="113" t="s">
        <v>175</v>
      </c>
      <c r="D62" s="113"/>
      <c r="E62" s="113"/>
      <c r="F62" s="113"/>
      <c r="G62" s="113"/>
      <c r="H62" s="113"/>
      <c r="I62" s="113"/>
      <c r="J62" s="113"/>
      <c r="K62" s="30">
        <f>K63+K69+K74+K80+K85</f>
        <v>2282</v>
      </c>
      <c r="L62" s="30">
        <f aca="true" t="shared" si="7" ref="L62:AI62">L63+L69+L74+L80+L85</f>
        <v>58</v>
      </c>
      <c r="M62" s="30">
        <f t="shared" si="7"/>
        <v>2224</v>
      </c>
      <c r="N62" s="30">
        <f t="shared" si="7"/>
        <v>577</v>
      </c>
      <c r="O62" s="30">
        <f t="shared" si="7"/>
        <v>205</v>
      </c>
      <c r="P62" s="30">
        <f t="shared" si="7"/>
        <v>70</v>
      </c>
      <c r="Q62" s="30">
        <f t="shared" si="7"/>
        <v>1368</v>
      </c>
      <c r="R62" s="30">
        <f t="shared" si="7"/>
        <v>8</v>
      </c>
      <c r="S62" s="70">
        <f t="shared" si="7"/>
        <v>132</v>
      </c>
      <c r="T62" s="83">
        <f t="shared" si="7"/>
        <v>0</v>
      </c>
      <c r="U62" s="30">
        <f t="shared" si="7"/>
        <v>0</v>
      </c>
      <c r="V62" s="30">
        <f t="shared" si="7"/>
        <v>0</v>
      </c>
      <c r="W62" s="84">
        <f t="shared" si="7"/>
        <v>0</v>
      </c>
      <c r="X62" s="75">
        <f t="shared" si="7"/>
        <v>68</v>
      </c>
      <c r="Y62" s="30">
        <f t="shared" si="7"/>
        <v>0</v>
      </c>
      <c r="Z62" s="30">
        <f t="shared" si="7"/>
        <v>324</v>
      </c>
      <c r="AA62" s="70">
        <f t="shared" si="7"/>
        <v>8</v>
      </c>
      <c r="AB62" s="83">
        <f t="shared" si="7"/>
        <v>322</v>
      </c>
      <c r="AC62" s="30">
        <f t="shared" si="7"/>
        <v>0</v>
      </c>
      <c r="AD62" s="30">
        <f t="shared" si="7"/>
        <v>580</v>
      </c>
      <c r="AE62" s="84">
        <f t="shared" si="7"/>
        <v>12</v>
      </c>
      <c r="AF62" s="83">
        <f t="shared" si="7"/>
        <v>428</v>
      </c>
      <c r="AG62" s="30">
        <f t="shared" si="7"/>
        <v>8</v>
      </c>
      <c r="AH62" s="30">
        <f t="shared" si="7"/>
        <v>502</v>
      </c>
      <c r="AI62" s="84">
        <f t="shared" si="7"/>
        <v>30</v>
      </c>
    </row>
    <row r="63" spans="1:35" s="12" customFormat="1" ht="66" customHeight="1" outlineLevel="2">
      <c r="A63" s="44" t="s">
        <v>72</v>
      </c>
      <c r="B63" s="64" t="s">
        <v>73</v>
      </c>
      <c r="C63" s="112" t="s">
        <v>174</v>
      </c>
      <c r="D63" s="112"/>
      <c r="E63" s="112"/>
      <c r="F63" s="112"/>
      <c r="G63" s="112"/>
      <c r="H63" s="112"/>
      <c r="I63" s="112"/>
      <c r="J63" s="112"/>
      <c r="K63" s="30">
        <f>SUM(K64:K68)</f>
        <v>622</v>
      </c>
      <c r="L63" s="30">
        <f aca="true" t="shared" si="8" ref="L63:AI63">SUM(L64:L68)</f>
        <v>8</v>
      </c>
      <c r="M63" s="30">
        <f t="shared" si="8"/>
        <v>614</v>
      </c>
      <c r="N63" s="30">
        <f t="shared" si="8"/>
        <v>115</v>
      </c>
      <c r="O63" s="30">
        <f t="shared" si="8"/>
        <v>101</v>
      </c>
      <c r="P63" s="30">
        <f t="shared" si="8"/>
        <v>70</v>
      </c>
      <c r="Q63" s="30">
        <f t="shared" si="8"/>
        <v>324</v>
      </c>
      <c r="R63" s="30">
        <f t="shared" si="8"/>
        <v>8</v>
      </c>
      <c r="S63" s="70">
        <f t="shared" si="8"/>
        <v>36</v>
      </c>
      <c r="T63" s="83">
        <f t="shared" si="8"/>
        <v>0</v>
      </c>
      <c r="U63" s="30">
        <f t="shared" si="8"/>
        <v>0</v>
      </c>
      <c r="V63" s="30">
        <f t="shared" si="8"/>
        <v>0</v>
      </c>
      <c r="W63" s="84">
        <f t="shared" si="8"/>
        <v>0</v>
      </c>
      <c r="X63" s="75">
        <f t="shared" si="8"/>
        <v>68</v>
      </c>
      <c r="Y63" s="30">
        <f t="shared" si="8"/>
        <v>0</v>
      </c>
      <c r="Z63" s="30">
        <f t="shared" si="8"/>
        <v>276</v>
      </c>
      <c r="AA63" s="70">
        <f t="shared" si="8"/>
        <v>8</v>
      </c>
      <c r="AB63" s="83">
        <f t="shared" si="8"/>
        <v>270</v>
      </c>
      <c r="AC63" s="30">
        <f t="shared" si="8"/>
        <v>0</v>
      </c>
      <c r="AD63" s="30">
        <f t="shared" si="8"/>
        <v>0</v>
      </c>
      <c r="AE63" s="84">
        <f t="shared" si="8"/>
        <v>0</v>
      </c>
      <c r="AF63" s="83">
        <f t="shared" si="8"/>
        <v>0</v>
      </c>
      <c r="AG63" s="30">
        <f t="shared" si="8"/>
        <v>0</v>
      </c>
      <c r="AH63" s="30">
        <f t="shared" si="8"/>
        <v>0</v>
      </c>
      <c r="AI63" s="84">
        <f t="shared" si="8"/>
        <v>0</v>
      </c>
    </row>
    <row r="64" spans="1:35" s="2" customFormat="1" ht="66" customHeight="1" outlineLevel="3">
      <c r="A64" s="45" t="s">
        <v>74</v>
      </c>
      <c r="B64" s="48" t="s">
        <v>75</v>
      </c>
      <c r="C64" s="33" t="s">
        <v>167</v>
      </c>
      <c r="D64" s="35" t="s">
        <v>167</v>
      </c>
      <c r="E64" s="35" t="s">
        <v>167</v>
      </c>
      <c r="F64" s="35" t="s">
        <v>167</v>
      </c>
      <c r="G64" s="34" t="s">
        <v>163</v>
      </c>
      <c r="H64" s="35" t="s">
        <v>167</v>
      </c>
      <c r="I64" s="35" t="s">
        <v>167</v>
      </c>
      <c r="J64" s="49" t="s">
        <v>168</v>
      </c>
      <c r="K64" s="30">
        <f>L64+M64</f>
        <v>176</v>
      </c>
      <c r="L64" s="38">
        <v>4</v>
      </c>
      <c r="M64" s="30">
        <v>172</v>
      </c>
      <c r="N64" s="38">
        <f>M64-O64-P64-Q64-R64</f>
        <v>54</v>
      </c>
      <c r="O64" s="38">
        <v>64</v>
      </c>
      <c r="P64" s="38">
        <v>50</v>
      </c>
      <c r="Q64" s="38"/>
      <c r="R64" s="38">
        <v>4</v>
      </c>
      <c r="S64" s="71">
        <v>12</v>
      </c>
      <c r="T64" s="80"/>
      <c r="U64" s="38"/>
      <c r="V64" s="38"/>
      <c r="W64" s="81"/>
      <c r="X64" s="76"/>
      <c r="Y64" s="38"/>
      <c r="Z64" s="38">
        <v>82</v>
      </c>
      <c r="AA64" s="71">
        <v>4</v>
      </c>
      <c r="AB64" s="80">
        <v>90</v>
      </c>
      <c r="AC64" s="38"/>
      <c r="AD64" s="38"/>
      <c r="AE64" s="81"/>
      <c r="AF64" s="80"/>
      <c r="AG64" s="38"/>
      <c r="AH64" s="38"/>
      <c r="AI64" s="81"/>
    </row>
    <row r="65" spans="1:35" s="2" customFormat="1" ht="56.25" customHeight="1" outlineLevel="3">
      <c r="A65" s="45" t="s">
        <v>76</v>
      </c>
      <c r="B65" s="48" t="s">
        <v>77</v>
      </c>
      <c r="C65" s="33" t="s">
        <v>167</v>
      </c>
      <c r="D65" s="35" t="s">
        <v>167</v>
      </c>
      <c r="E65" s="35" t="s">
        <v>167</v>
      </c>
      <c r="F65" s="34" t="s">
        <v>163</v>
      </c>
      <c r="G65" s="35" t="s">
        <v>167</v>
      </c>
      <c r="H65" s="35" t="s">
        <v>167</v>
      </c>
      <c r="I65" s="35" t="s">
        <v>167</v>
      </c>
      <c r="J65" s="49" t="s">
        <v>168</v>
      </c>
      <c r="K65" s="30">
        <f t="shared" si="3"/>
        <v>122</v>
      </c>
      <c r="L65" s="39">
        <v>4</v>
      </c>
      <c r="M65" s="30">
        <v>118</v>
      </c>
      <c r="N65" s="38">
        <f t="shared" si="4"/>
        <v>61</v>
      </c>
      <c r="O65" s="39">
        <v>37</v>
      </c>
      <c r="P65" s="39">
        <v>20</v>
      </c>
      <c r="Q65" s="39"/>
      <c r="R65" s="39">
        <v>4</v>
      </c>
      <c r="S65" s="69">
        <v>12</v>
      </c>
      <c r="T65" s="82">
        <v>0</v>
      </c>
      <c r="U65" s="39"/>
      <c r="V65" s="39">
        <v>0</v>
      </c>
      <c r="W65" s="85"/>
      <c r="X65" s="74">
        <v>68</v>
      </c>
      <c r="Y65" s="39"/>
      <c r="Z65" s="38">
        <v>50</v>
      </c>
      <c r="AA65" s="71">
        <v>4</v>
      </c>
      <c r="AB65" s="80"/>
      <c r="AC65" s="38"/>
      <c r="AD65" s="39">
        <v>0</v>
      </c>
      <c r="AE65" s="85"/>
      <c r="AF65" s="82">
        <v>0</v>
      </c>
      <c r="AG65" s="39"/>
      <c r="AH65" s="39">
        <v>0</v>
      </c>
      <c r="AI65" s="88"/>
    </row>
    <row r="66" spans="1:35" s="12" customFormat="1" ht="56.25" customHeight="1" outlineLevel="3">
      <c r="A66" s="45" t="s">
        <v>78</v>
      </c>
      <c r="B66" s="48" t="s">
        <v>73</v>
      </c>
      <c r="C66" s="33" t="s">
        <v>167</v>
      </c>
      <c r="D66" s="35" t="s">
        <v>167</v>
      </c>
      <c r="E66" s="35" t="s">
        <v>167</v>
      </c>
      <c r="F66" s="34" t="s">
        <v>165</v>
      </c>
      <c r="G66" s="35" t="s">
        <v>167</v>
      </c>
      <c r="H66" s="35" t="s">
        <v>167</v>
      </c>
      <c r="I66" s="35" t="s">
        <v>167</v>
      </c>
      <c r="J66" s="49" t="s">
        <v>168</v>
      </c>
      <c r="K66" s="30">
        <f t="shared" si="3"/>
        <v>144</v>
      </c>
      <c r="L66" s="39">
        <v>0</v>
      </c>
      <c r="M66" s="38">
        <v>144</v>
      </c>
      <c r="N66" s="38">
        <f t="shared" si="4"/>
        <v>0</v>
      </c>
      <c r="O66" s="39">
        <v>0</v>
      </c>
      <c r="P66" s="39"/>
      <c r="Q66" s="39">
        <v>144</v>
      </c>
      <c r="R66" s="39"/>
      <c r="S66" s="69"/>
      <c r="T66" s="82">
        <v>0</v>
      </c>
      <c r="U66" s="39"/>
      <c r="V66" s="39">
        <v>0</v>
      </c>
      <c r="W66" s="85"/>
      <c r="X66" s="74">
        <v>0</v>
      </c>
      <c r="Y66" s="39"/>
      <c r="Z66" s="38">
        <v>144</v>
      </c>
      <c r="AA66" s="71"/>
      <c r="AB66" s="80"/>
      <c r="AC66" s="38"/>
      <c r="AD66" s="39">
        <v>0</v>
      </c>
      <c r="AE66" s="85"/>
      <c r="AF66" s="82">
        <v>0</v>
      </c>
      <c r="AG66" s="39"/>
      <c r="AH66" s="39">
        <v>0</v>
      </c>
      <c r="AI66" s="88"/>
    </row>
    <row r="67" spans="1:35" s="12" customFormat="1" ht="49.5" customHeight="1" outlineLevel="3">
      <c r="A67" s="45" t="s">
        <v>79</v>
      </c>
      <c r="B67" s="48" t="s">
        <v>73</v>
      </c>
      <c r="C67" s="33" t="s">
        <v>167</v>
      </c>
      <c r="D67" s="35" t="s">
        <v>167</v>
      </c>
      <c r="E67" s="35" t="s">
        <v>167</v>
      </c>
      <c r="F67" s="35" t="s">
        <v>167</v>
      </c>
      <c r="G67" s="34" t="s">
        <v>165</v>
      </c>
      <c r="H67" s="35" t="s">
        <v>167</v>
      </c>
      <c r="I67" s="35" t="s">
        <v>167</v>
      </c>
      <c r="J67" s="49" t="s">
        <v>168</v>
      </c>
      <c r="K67" s="30">
        <f t="shared" si="3"/>
        <v>180</v>
      </c>
      <c r="L67" s="39">
        <v>0</v>
      </c>
      <c r="M67" s="38">
        <v>180</v>
      </c>
      <c r="N67" s="38">
        <f t="shared" si="4"/>
        <v>0</v>
      </c>
      <c r="O67" s="39">
        <v>0</v>
      </c>
      <c r="P67" s="39"/>
      <c r="Q67" s="39">
        <v>180</v>
      </c>
      <c r="R67" s="39"/>
      <c r="S67" s="69"/>
      <c r="T67" s="82">
        <v>0</v>
      </c>
      <c r="U67" s="39"/>
      <c r="V67" s="39">
        <v>0</v>
      </c>
      <c r="W67" s="85"/>
      <c r="X67" s="74">
        <v>0</v>
      </c>
      <c r="Y67" s="39"/>
      <c r="Z67" s="39"/>
      <c r="AA67" s="69"/>
      <c r="AB67" s="80">
        <v>180</v>
      </c>
      <c r="AC67" s="38"/>
      <c r="AD67" s="39">
        <v>0</v>
      </c>
      <c r="AE67" s="85"/>
      <c r="AF67" s="82">
        <v>0</v>
      </c>
      <c r="AG67" s="39"/>
      <c r="AH67" s="39">
        <v>0</v>
      </c>
      <c r="AI67" s="88"/>
    </row>
    <row r="68" spans="1:35" s="12" customFormat="1" ht="24" outlineLevel="3">
      <c r="A68" s="45"/>
      <c r="B68" s="48" t="s">
        <v>152</v>
      </c>
      <c r="C68" s="33" t="s">
        <v>167</v>
      </c>
      <c r="D68" s="35" t="s">
        <v>167</v>
      </c>
      <c r="E68" s="35" t="s">
        <v>167</v>
      </c>
      <c r="F68" s="35" t="s">
        <v>167</v>
      </c>
      <c r="G68" s="34" t="s">
        <v>163</v>
      </c>
      <c r="H68" s="35" t="s">
        <v>167</v>
      </c>
      <c r="I68" s="35" t="s">
        <v>167</v>
      </c>
      <c r="J68" s="49" t="s">
        <v>168</v>
      </c>
      <c r="K68" s="30"/>
      <c r="L68" s="39"/>
      <c r="M68" s="38"/>
      <c r="N68" s="38"/>
      <c r="O68" s="39"/>
      <c r="P68" s="39"/>
      <c r="Q68" s="39"/>
      <c r="R68" s="39"/>
      <c r="S68" s="69">
        <v>12</v>
      </c>
      <c r="T68" s="82"/>
      <c r="U68" s="39"/>
      <c r="V68" s="39"/>
      <c r="W68" s="85"/>
      <c r="X68" s="74"/>
      <c r="Y68" s="39"/>
      <c r="Z68" s="39"/>
      <c r="AA68" s="69"/>
      <c r="AB68" s="80"/>
      <c r="AC68" s="38"/>
      <c r="AD68" s="39"/>
      <c r="AE68" s="85"/>
      <c r="AF68" s="82"/>
      <c r="AG68" s="39"/>
      <c r="AH68" s="39"/>
      <c r="AI68" s="88"/>
    </row>
    <row r="69" spans="1:35" s="12" customFormat="1" ht="48" outlineLevel="2">
      <c r="A69" s="44" t="s">
        <v>80</v>
      </c>
      <c r="B69" s="47" t="s">
        <v>81</v>
      </c>
      <c r="C69" s="112" t="s">
        <v>173</v>
      </c>
      <c r="D69" s="112"/>
      <c r="E69" s="112"/>
      <c r="F69" s="112"/>
      <c r="G69" s="112"/>
      <c r="H69" s="112"/>
      <c r="I69" s="112"/>
      <c r="J69" s="112"/>
      <c r="K69" s="30">
        <f>SUM(K70:K73)</f>
        <v>518</v>
      </c>
      <c r="L69" s="30">
        <f aca="true" t="shared" si="9" ref="L69:AI69">SUM(L70:L73)</f>
        <v>8</v>
      </c>
      <c r="M69" s="30">
        <f t="shared" si="9"/>
        <v>510</v>
      </c>
      <c r="N69" s="30">
        <f t="shared" si="9"/>
        <v>136</v>
      </c>
      <c r="O69" s="30">
        <f t="shared" si="9"/>
        <v>50</v>
      </c>
      <c r="P69" s="30">
        <f t="shared" si="9"/>
        <v>0</v>
      </c>
      <c r="Q69" s="30">
        <f t="shared" si="9"/>
        <v>324</v>
      </c>
      <c r="R69" s="30">
        <f t="shared" si="9"/>
        <v>0</v>
      </c>
      <c r="S69" s="70">
        <f t="shared" si="9"/>
        <v>24</v>
      </c>
      <c r="T69" s="83">
        <f t="shared" si="9"/>
        <v>0</v>
      </c>
      <c r="U69" s="30">
        <f t="shared" si="9"/>
        <v>0</v>
      </c>
      <c r="V69" s="30">
        <f t="shared" si="9"/>
        <v>0</v>
      </c>
      <c r="W69" s="84">
        <f t="shared" si="9"/>
        <v>0</v>
      </c>
      <c r="X69" s="75">
        <f t="shared" si="9"/>
        <v>0</v>
      </c>
      <c r="Y69" s="30">
        <f t="shared" si="9"/>
        <v>0</v>
      </c>
      <c r="Z69" s="30">
        <f t="shared" si="9"/>
        <v>48</v>
      </c>
      <c r="AA69" s="70">
        <f t="shared" si="9"/>
        <v>0</v>
      </c>
      <c r="AB69" s="83">
        <f t="shared" si="9"/>
        <v>52</v>
      </c>
      <c r="AC69" s="30">
        <f t="shared" si="9"/>
        <v>0</v>
      </c>
      <c r="AD69" s="30">
        <f t="shared" si="9"/>
        <v>410</v>
      </c>
      <c r="AE69" s="84">
        <f t="shared" si="9"/>
        <v>8</v>
      </c>
      <c r="AF69" s="83">
        <f t="shared" si="9"/>
        <v>0</v>
      </c>
      <c r="AG69" s="30">
        <f t="shared" si="9"/>
        <v>0</v>
      </c>
      <c r="AH69" s="30">
        <f t="shared" si="9"/>
        <v>0</v>
      </c>
      <c r="AI69" s="84">
        <f t="shared" si="9"/>
        <v>0</v>
      </c>
    </row>
    <row r="70" spans="1:35" s="2" customFormat="1" ht="60" outlineLevel="3">
      <c r="A70" s="45" t="s">
        <v>82</v>
      </c>
      <c r="B70" s="48" t="s">
        <v>83</v>
      </c>
      <c r="C70" s="33" t="s">
        <v>167</v>
      </c>
      <c r="D70" s="35" t="s">
        <v>167</v>
      </c>
      <c r="E70" s="35" t="s">
        <v>167</v>
      </c>
      <c r="F70" s="35" t="s">
        <v>167</v>
      </c>
      <c r="G70" s="35" t="s">
        <v>167</v>
      </c>
      <c r="H70" s="34" t="s">
        <v>163</v>
      </c>
      <c r="I70" s="35" t="s">
        <v>167</v>
      </c>
      <c r="J70" s="49" t="s">
        <v>168</v>
      </c>
      <c r="K70" s="30">
        <f t="shared" si="3"/>
        <v>194</v>
      </c>
      <c r="L70" s="39">
        <v>8</v>
      </c>
      <c r="M70" s="30">
        <v>186</v>
      </c>
      <c r="N70" s="38">
        <f t="shared" si="4"/>
        <v>136</v>
      </c>
      <c r="O70" s="39">
        <v>50</v>
      </c>
      <c r="P70" s="39">
        <v>0</v>
      </c>
      <c r="Q70" s="39"/>
      <c r="R70" s="39"/>
      <c r="S70" s="69">
        <v>12</v>
      </c>
      <c r="T70" s="82">
        <v>0</v>
      </c>
      <c r="U70" s="39"/>
      <c r="V70" s="39">
        <v>0</v>
      </c>
      <c r="W70" s="85"/>
      <c r="X70" s="74">
        <v>0</v>
      </c>
      <c r="Y70" s="39"/>
      <c r="Z70" s="39">
        <v>48</v>
      </c>
      <c r="AA70" s="69"/>
      <c r="AB70" s="80">
        <v>52</v>
      </c>
      <c r="AC70" s="38"/>
      <c r="AD70" s="38">
        <v>86</v>
      </c>
      <c r="AE70" s="81">
        <v>8</v>
      </c>
      <c r="AF70" s="82">
        <v>0</v>
      </c>
      <c r="AG70" s="39"/>
      <c r="AH70" s="39">
        <v>0</v>
      </c>
      <c r="AI70" s="88"/>
    </row>
    <row r="71" spans="1:35" s="12" customFormat="1" ht="36" outlineLevel="3">
      <c r="A71" s="45" t="s">
        <v>84</v>
      </c>
      <c r="B71" s="48" t="s">
        <v>81</v>
      </c>
      <c r="C71" s="33" t="s">
        <v>167</v>
      </c>
      <c r="D71" s="35" t="s">
        <v>167</v>
      </c>
      <c r="E71" s="35" t="s">
        <v>167</v>
      </c>
      <c r="F71" s="35" t="s">
        <v>167</v>
      </c>
      <c r="G71" s="35" t="s">
        <v>167</v>
      </c>
      <c r="H71" s="34" t="s">
        <v>165</v>
      </c>
      <c r="I71" s="35" t="s">
        <v>167</v>
      </c>
      <c r="J71" s="49" t="s">
        <v>168</v>
      </c>
      <c r="K71" s="30">
        <f t="shared" si="3"/>
        <v>180</v>
      </c>
      <c r="L71" s="39">
        <v>0</v>
      </c>
      <c r="M71" s="38">
        <v>180</v>
      </c>
      <c r="N71" s="38">
        <f t="shared" si="4"/>
        <v>0</v>
      </c>
      <c r="O71" s="39">
        <v>0</v>
      </c>
      <c r="P71" s="39"/>
      <c r="Q71" s="39">
        <v>180</v>
      </c>
      <c r="R71" s="39"/>
      <c r="S71" s="69"/>
      <c r="T71" s="82">
        <v>0</v>
      </c>
      <c r="U71" s="39"/>
      <c r="V71" s="39">
        <v>0</v>
      </c>
      <c r="W71" s="85"/>
      <c r="X71" s="74">
        <v>0</v>
      </c>
      <c r="Y71" s="39"/>
      <c r="Z71" s="39">
        <v>0</v>
      </c>
      <c r="AA71" s="69"/>
      <c r="AB71" s="82"/>
      <c r="AC71" s="39"/>
      <c r="AD71" s="38">
        <v>180</v>
      </c>
      <c r="AE71" s="81"/>
      <c r="AF71" s="82">
        <v>0</v>
      </c>
      <c r="AG71" s="39"/>
      <c r="AH71" s="39">
        <v>0</v>
      </c>
      <c r="AI71" s="88"/>
    </row>
    <row r="72" spans="1:35" s="12" customFormat="1" ht="36" outlineLevel="3">
      <c r="A72" s="45" t="s">
        <v>85</v>
      </c>
      <c r="B72" s="48" t="s">
        <v>81</v>
      </c>
      <c r="C72" s="33" t="s">
        <v>167</v>
      </c>
      <c r="D72" s="35" t="s">
        <v>167</v>
      </c>
      <c r="E72" s="35" t="s">
        <v>167</v>
      </c>
      <c r="F72" s="35" t="s">
        <v>167</v>
      </c>
      <c r="G72" s="35" t="s">
        <v>167</v>
      </c>
      <c r="H72" s="34" t="s">
        <v>165</v>
      </c>
      <c r="I72" s="35" t="s">
        <v>167</v>
      </c>
      <c r="J72" s="49" t="s">
        <v>168</v>
      </c>
      <c r="K72" s="30">
        <f t="shared" si="3"/>
        <v>144</v>
      </c>
      <c r="L72" s="39">
        <v>0</v>
      </c>
      <c r="M72" s="38">
        <v>144</v>
      </c>
      <c r="N72" s="38">
        <f t="shared" si="4"/>
        <v>0</v>
      </c>
      <c r="O72" s="39">
        <v>0</v>
      </c>
      <c r="P72" s="39"/>
      <c r="Q72" s="39">
        <v>144</v>
      </c>
      <c r="R72" s="39"/>
      <c r="S72" s="69"/>
      <c r="T72" s="82">
        <v>0</v>
      </c>
      <c r="U72" s="39"/>
      <c r="V72" s="39">
        <v>0</v>
      </c>
      <c r="W72" s="85"/>
      <c r="X72" s="74">
        <v>0</v>
      </c>
      <c r="Y72" s="39"/>
      <c r="Z72" s="39">
        <v>0</v>
      </c>
      <c r="AA72" s="69"/>
      <c r="AB72" s="82">
        <v>0</v>
      </c>
      <c r="AC72" s="39"/>
      <c r="AD72" s="38">
        <v>144</v>
      </c>
      <c r="AE72" s="81"/>
      <c r="AF72" s="82">
        <v>0</v>
      </c>
      <c r="AG72" s="39"/>
      <c r="AH72" s="39">
        <v>0</v>
      </c>
      <c r="AI72" s="88"/>
    </row>
    <row r="73" spans="1:35" s="12" customFormat="1" ht="24" outlineLevel="3">
      <c r="A73" s="45"/>
      <c r="B73" s="48" t="s">
        <v>152</v>
      </c>
      <c r="C73" s="33" t="s">
        <v>167</v>
      </c>
      <c r="D73" s="35" t="s">
        <v>167</v>
      </c>
      <c r="E73" s="35" t="s">
        <v>167</v>
      </c>
      <c r="F73" s="35" t="s">
        <v>167</v>
      </c>
      <c r="G73" s="35" t="s">
        <v>167</v>
      </c>
      <c r="H73" s="34" t="s">
        <v>163</v>
      </c>
      <c r="I73" s="35" t="s">
        <v>167</v>
      </c>
      <c r="J73" s="49" t="s">
        <v>168</v>
      </c>
      <c r="K73" s="30"/>
      <c r="L73" s="39"/>
      <c r="M73" s="38"/>
      <c r="N73" s="38"/>
      <c r="O73" s="39"/>
      <c r="P73" s="39"/>
      <c r="Q73" s="39"/>
      <c r="R73" s="39"/>
      <c r="S73" s="69">
        <v>12</v>
      </c>
      <c r="T73" s="82"/>
      <c r="U73" s="39"/>
      <c r="V73" s="39"/>
      <c r="W73" s="85"/>
      <c r="X73" s="74"/>
      <c r="Y73" s="39"/>
      <c r="Z73" s="39"/>
      <c r="AA73" s="69"/>
      <c r="AB73" s="82"/>
      <c r="AC73" s="39"/>
      <c r="AD73" s="38"/>
      <c r="AE73" s="81"/>
      <c r="AF73" s="82"/>
      <c r="AG73" s="39"/>
      <c r="AH73" s="39"/>
      <c r="AI73" s="88"/>
    </row>
    <row r="74" spans="1:35" s="12" customFormat="1" ht="72" outlineLevel="2">
      <c r="A74" s="65" t="s">
        <v>86</v>
      </c>
      <c r="B74" s="64" t="s">
        <v>87</v>
      </c>
      <c r="C74" s="112" t="s">
        <v>172</v>
      </c>
      <c r="D74" s="112"/>
      <c r="E74" s="112"/>
      <c r="F74" s="112"/>
      <c r="G74" s="112"/>
      <c r="H74" s="112"/>
      <c r="I74" s="112"/>
      <c r="J74" s="112"/>
      <c r="K74" s="30">
        <f>SUM(K75:K79)</f>
        <v>452</v>
      </c>
      <c r="L74" s="30">
        <f aca="true" t="shared" si="10" ref="L74:AI74">SUM(L75:L79)</f>
        <v>12</v>
      </c>
      <c r="M74" s="30">
        <f t="shared" si="10"/>
        <v>440</v>
      </c>
      <c r="N74" s="30">
        <f t="shared" si="10"/>
        <v>206</v>
      </c>
      <c r="O74" s="30">
        <f t="shared" si="10"/>
        <v>54</v>
      </c>
      <c r="P74" s="30">
        <f t="shared" si="10"/>
        <v>0</v>
      </c>
      <c r="Q74" s="30">
        <f t="shared" si="10"/>
        <v>180</v>
      </c>
      <c r="R74" s="30">
        <f t="shared" si="10"/>
        <v>0</v>
      </c>
      <c r="S74" s="70">
        <f t="shared" si="10"/>
        <v>36</v>
      </c>
      <c r="T74" s="83">
        <f t="shared" si="10"/>
        <v>0</v>
      </c>
      <c r="U74" s="30">
        <f t="shared" si="10"/>
        <v>0</v>
      </c>
      <c r="V74" s="30">
        <f t="shared" si="10"/>
        <v>0</v>
      </c>
      <c r="W74" s="84">
        <f t="shared" si="10"/>
        <v>0</v>
      </c>
      <c r="X74" s="75">
        <f t="shared" si="10"/>
        <v>0</v>
      </c>
      <c r="Y74" s="30">
        <f t="shared" si="10"/>
        <v>0</v>
      </c>
      <c r="Z74" s="30">
        <f t="shared" si="10"/>
        <v>0</v>
      </c>
      <c r="AA74" s="70">
        <f t="shared" si="10"/>
        <v>0</v>
      </c>
      <c r="AB74" s="83">
        <f t="shared" si="10"/>
        <v>0</v>
      </c>
      <c r="AC74" s="30">
        <f t="shared" si="10"/>
        <v>0</v>
      </c>
      <c r="AD74" s="30">
        <f t="shared" si="10"/>
        <v>170</v>
      </c>
      <c r="AE74" s="84">
        <f t="shared" si="10"/>
        <v>4</v>
      </c>
      <c r="AF74" s="83">
        <f t="shared" si="10"/>
        <v>270</v>
      </c>
      <c r="AG74" s="30">
        <f t="shared" si="10"/>
        <v>8</v>
      </c>
      <c r="AH74" s="30">
        <f t="shared" si="10"/>
        <v>0</v>
      </c>
      <c r="AI74" s="84">
        <f t="shared" si="10"/>
        <v>0</v>
      </c>
    </row>
    <row r="75" spans="1:35" s="2" customFormat="1" ht="60" outlineLevel="3">
      <c r="A75" s="45" t="s">
        <v>88</v>
      </c>
      <c r="B75" s="48" t="s">
        <v>89</v>
      </c>
      <c r="C75" s="33" t="s">
        <v>167</v>
      </c>
      <c r="D75" s="35" t="s">
        <v>167</v>
      </c>
      <c r="E75" s="35" t="s">
        <v>167</v>
      </c>
      <c r="F75" s="35" t="s">
        <v>167</v>
      </c>
      <c r="G75" s="35" t="s">
        <v>167</v>
      </c>
      <c r="H75" s="35" t="s">
        <v>167</v>
      </c>
      <c r="I75" s="34" t="s">
        <v>163</v>
      </c>
      <c r="J75" s="49" t="s">
        <v>168</v>
      </c>
      <c r="K75" s="30">
        <f t="shared" si="3"/>
        <v>136</v>
      </c>
      <c r="L75" s="39">
        <v>6</v>
      </c>
      <c r="M75" s="30">
        <v>130</v>
      </c>
      <c r="N75" s="38">
        <f t="shared" si="4"/>
        <v>94</v>
      </c>
      <c r="O75" s="39">
        <v>36</v>
      </c>
      <c r="P75" s="39">
        <v>0</v>
      </c>
      <c r="Q75" s="39"/>
      <c r="R75" s="39"/>
      <c r="S75" s="69">
        <v>12</v>
      </c>
      <c r="T75" s="82">
        <v>0</v>
      </c>
      <c r="U75" s="39"/>
      <c r="V75" s="39">
        <v>0</v>
      </c>
      <c r="W75" s="85"/>
      <c r="X75" s="74">
        <v>0</v>
      </c>
      <c r="Y75" s="39"/>
      <c r="Z75" s="39">
        <v>0</v>
      </c>
      <c r="AA75" s="69"/>
      <c r="AB75" s="82">
        <v>0</v>
      </c>
      <c r="AC75" s="39"/>
      <c r="AD75" s="38">
        <v>80</v>
      </c>
      <c r="AE75" s="81">
        <v>2</v>
      </c>
      <c r="AF75" s="82">
        <v>50</v>
      </c>
      <c r="AG75" s="39">
        <v>4</v>
      </c>
      <c r="AH75" s="39">
        <v>0</v>
      </c>
      <c r="AI75" s="88"/>
    </row>
    <row r="76" spans="1:35" s="2" customFormat="1" ht="60" outlineLevel="3">
      <c r="A76" s="45" t="s">
        <v>90</v>
      </c>
      <c r="B76" s="48" t="s">
        <v>91</v>
      </c>
      <c r="C76" s="33" t="s">
        <v>167</v>
      </c>
      <c r="D76" s="35" t="s">
        <v>167</v>
      </c>
      <c r="E76" s="35" t="s">
        <v>167</v>
      </c>
      <c r="F76" s="35" t="s">
        <v>167</v>
      </c>
      <c r="G76" s="35" t="s">
        <v>167</v>
      </c>
      <c r="H76" s="35" t="s">
        <v>167</v>
      </c>
      <c r="I76" s="34" t="s">
        <v>163</v>
      </c>
      <c r="J76" s="49" t="s">
        <v>168</v>
      </c>
      <c r="K76" s="30">
        <f t="shared" si="3"/>
        <v>136</v>
      </c>
      <c r="L76" s="39">
        <v>6</v>
      </c>
      <c r="M76" s="30">
        <v>130</v>
      </c>
      <c r="N76" s="38">
        <f t="shared" si="4"/>
        <v>112</v>
      </c>
      <c r="O76" s="39">
        <v>18</v>
      </c>
      <c r="P76" s="39">
        <v>0</v>
      </c>
      <c r="Q76" s="39"/>
      <c r="R76" s="39"/>
      <c r="S76" s="69">
        <v>12</v>
      </c>
      <c r="T76" s="82">
        <v>0</v>
      </c>
      <c r="U76" s="39"/>
      <c r="V76" s="39">
        <v>0</v>
      </c>
      <c r="W76" s="85"/>
      <c r="X76" s="74">
        <v>0</v>
      </c>
      <c r="Y76" s="39"/>
      <c r="Z76" s="39">
        <v>0</v>
      </c>
      <c r="AA76" s="69"/>
      <c r="AB76" s="82">
        <v>0</v>
      </c>
      <c r="AC76" s="39"/>
      <c r="AD76" s="39">
        <v>90</v>
      </c>
      <c r="AE76" s="85">
        <v>2</v>
      </c>
      <c r="AF76" s="80">
        <v>40</v>
      </c>
      <c r="AG76" s="38">
        <v>4</v>
      </c>
      <c r="AH76" s="39">
        <v>0</v>
      </c>
      <c r="AI76" s="88"/>
    </row>
    <row r="77" spans="1:35" s="12" customFormat="1" ht="72" outlineLevel="3">
      <c r="A77" s="45" t="s">
        <v>92</v>
      </c>
      <c r="B77" s="48" t="s">
        <v>93</v>
      </c>
      <c r="C77" s="33" t="s">
        <v>167</v>
      </c>
      <c r="D77" s="35" t="s">
        <v>167</v>
      </c>
      <c r="E77" s="35" t="s">
        <v>167</v>
      </c>
      <c r="F77" s="35" t="s">
        <v>167</v>
      </c>
      <c r="G77" s="35" t="s">
        <v>167</v>
      </c>
      <c r="H77" s="35" t="s">
        <v>167</v>
      </c>
      <c r="I77" s="34" t="s">
        <v>165</v>
      </c>
      <c r="J77" s="49" t="s">
        <v>168</v>
      </c>
      <c r="K77" s="30">
        <f t="shared" si="3"/>
        <v>108</v>
      </c>
      <c r="L77" s="39">
        <v>0</v>
      </c>
      <c r="M77" s="38">
        <v>108</v>
      </c>
      <c r="N77" s="38">
        <f t="shared" si="4"/>
        <v>0</v>
      </c>
      <c r="O77" s="39">
        <v>0</v>
      </c>
      <c r="P77" s="39"/>
      <c r="Q77" s="39">
        <v>108</v>
      </c>
      <c r="R77" s="39"/>
      <c r="S77" s="69"/>
      <c r="T77" s="82">
        <v>0</v>
      </c>
      <c r="U77" s="39"/>
      <c r="V77" s="39">
        <v>0</v>
      </c>
      <c r="W77" s="85"/>
      <c r="X77" s="74">
        <v>0</v>
      </c>
      <c r="Y77" s="39"/>
      <c r="Z77" s="39">
        <v>0</v>
      </c>
      <c r="AA77" s="69"/>
      <c r="AB77" s="82">
        <v>0</v>
      </c>
      <c r="AC77" s="39"/>
      <c r="AD77" s="38"/>
      <c r="AE77" s="81"/>
      <c r="AF77" s="82">
        <v>108</v>
      </c>
      <c r="AG77" s="39"/>
      <c r="AH77" s="39">
        <v>0</v>
      </c>
      <c r="AI77" s="88"/>
    </row>
    <row r="78" spans="1:35" s="12" customFormat="1" ht="72" outlineLevel="3">
      <c r="A78" s="45" t="s">
        <v>94</v>
      </c>
      <c r="B78" s="48" t="s">
        <v>93</v>
      </c>
      <c r="C78" s="33" t="s">
        <v>167</v>
      </c>
      <c r="D78" s="35" t="s">
        <v>167</v>
      </c>
      <c r="E78" s="35" t="s">
        <v>167</v>
      </c>
      <c r="F78" s="35" t="s">
        <v>167</v>
      </c>
      <c r="G78" s="35" t="s">
        <v>167</v>
      </c>
      <c r="H78" s="35" t="s">
        <v>167</v>
      </c>
      <c r="I78" s="34" t="s">
        <v>165</v>
      </c>
      <c r="J78" s="49" t="s">
        <v>168</v>
      </c>
      <c r="K78" s="30">
        <f t="shared" si="3"/>
        <v>72</v>
      </c>
      <c r="L78" s="39">
        <v>0</v>
      </c>
      <c r="M78" s="38">
        <v>72</v>
      </c>
      <c r="N78" s="38">
        <f t="shared" si="4"/>
        <v>0</v>
      </c>
      <c r="O78" s="39">
        <v>0</v>
      </c>
      <c r="P78" s="39"/>
      <c r="Q78" s="39">
        <v>72</v>
      </c>
      <c r="R78" s="39"/>
      <c r="S78" s="69"/>
      <c r="T78" s="82">
        <v>0</v>
      </c>
      <c r="U78" s="39"/>
      <c r="V78" s="39">
        <v>0</v>
      </c>
      <c r="W78" s="85"/>
      <c r="X78" s="74">
        <v>0</v>
      </c>
      <c r="Y78" s="39"/>
      <c r="Z78" s="39">
        <v>0</v>
      </c>
      <c r="AA78" s="69"/>
      <c r="AB78" s="82">
        <v>0</v>
      </c>
      <c r="AC78" s="39"/>
      <c r="AD78" s="39">
        <v>0</v>
      </c>
      <c r="AE78" s="85"/>
      <c r="AF78" s="80">
        <v>72</v>
      </c>
      <c r="AG78" s="38"/>
      <c r="AH78" s="39">
        <v>0</v>
      </c>
      <c r="AI78" s="88"/>
    </row>
    <row r="79" spans="1:35" s="12" customFormat="1" ht="24" outlineLevel="3">
      <c r="A79" s="45"/>
      <c r="B79" s="48" t="s">
        <v>152</v>
      </c>
      <c r="C79" s="33" t="s">
        <v>167</v>
      </c>
      <c r="D79" s="35" t="s">
        <v>167</v>
      </c>
      <c r="E79" s="35" t="s">
        <v>167</v>
      </c>
      <c r="F79" s="35" t="s">
        <v>167</v>
      </c>
      <c r="G79" s="35" t="s">
        <v>167</v>
      </c>
      <c r="H79" s="35" t="s">
        <v>167</v>
      </c>
      <c r="I79" s="34" t="s">
        <v>163</v>
      </c>
      <c r="J79" s="49" t="s">
        <v>168</v>
      </c>
      <c r="K79" s="30"/>
      <c r="L79" s="39"/>
      <c r="M79" s="38"/>
      <c r="N79" s="38"/>
      <c r="O79" s="39"/>
      <c r="P79" s="39"/>
      <c r="Q79" s="39"/>
      <c r="R79" s="39"/>
      <c r="S79" s="69">
        <v>12</v>
      </c>
      <c r="T79" s="82"/>
      <c r="U79" s="39"/>
      <c r="V79" s="39"/>
      <c r="W79" s="85"/>
      <c r="X79" s="74"/>
      <c r="Y79" s="39"/>
      <c r="Z79" s="39"/>
      <c r="AA79" s="69"/>
      <c r="AB79" s="82"/>
      <c r="AC79" s="39"/>
      <c r="AD79" s="39"/>
      <c r="AE79" s="85"/>
      <c r="AF79" s="80"/>
      <c r="AG79" s="38"/>
      <c r="AH79" s="39"/>
      <c r="AI79" s="88"/>
    </row>
    <row r="80" spans="1:35" s="12" customFormat="1" ht="75.75" customHeight="1" outlineLevel="2">
      <c r="A80" s="44" t="s">
        <v>95</v>
      </c>
      <c r="B80" s="47" t="s">
        <v>150</v>
      </c>
      <c r="C80" s="112" t="s">
        <v>171</v>
      </c>
      <c r="D80" s="112"/>
      <c r="E80" s="112"/>
      <c r="F80" s="112"/>
      <c r="G80" s="112"/>
      <c r="H80" s="112"/>
      <c r="I80" s="112"/>
      <c r="J80" s="112"/>
      <c r="K80" s="30">
        <f>SUM(K81:K84)</f>
        <v>546</v>
      </c>
      <c r="L80" s="30">
        <f>SUM(L81:L84)</f>
        <v>30</v>
      </c>
      <c r="M80" s="30">
        <f aca="true" t="shared" si="11" ref="M80:AI80">SUM(M81:M84)</f>
        <v>516</v>
      </c>
      <c r="N80" s="30">
        <f t="shared" si="11"/>
        <v>120</v>
      </c>
      <c r="O80" s="30">
        <f t="shared" si="11"/>
        <v>0</v>
      </c>
      <c r="P80" s="30">
        <f t="shared" si="11"/>
        <v>0</v>
      </c>
      <c r="Q80" s="30">
        <f t="shared" si="11"/>
        <v>396</v>
      </c>
      <c r="R80" s="30">
        <f t="shared" si="11"/>
        <v>0</v>
      </c>
      <c r="S80" s="70">
        <f t="shared" si="11"/>
        <v>36</v>
      </c>
      <c r="T80" s="83">
        <f t="shared" si="11"/>
        <v>0</v>
      </c>
      <c r="U80" s="30">
        <f t="shared" si="11"/>
        <v>0</v>
      </c>
      <c r="V80" s="30">
        <f t="shared" si="11"/>
        <v>0</v>
      </c>
      <c r="W80" s="84">
        <f t="shared" si="11"/>
        <v>0</v>
      </c>
      <c r="X80" s="75">
        <f t="shared" si="11"/>
        <v>0</v>
      </c>
      <c r="Y80" s="30">
        <f t="shared" si="11"/>
        <v>0</v>
      </c>
      <c r="Z80" s="30">
        <f t="shared" si="11"/>
        <v>0</v>
      </c>
      <c r="AA80" s="70">
        <f t="shared" si="11"/>
        <v>0</v>
      </c>
      <c r="AB80" s="83">
        <f t="shared" si="11"/>
        <v>0</v>
      </c>
      <c r="AC80" s="30">
        <f t="shared" si="11"/>
        <v>0</v>
      </c>
      <c r="AD80" s="30">
        <f t="shared" si="11"/>
        <v>0</v>
      </c>
      <c r="AE80" s="84">
        <f t="shared" si="11"/>
        <v>0</v>
      </c>
      <c r="AF80" s="83">
        <f t="shared" si="11"/>
        <v>158</v>
      </c>
      <c r="AG80" s="30">
        <f t="shared" si="11"/>
        <v>0</v>
      </c>
      <c r="AH80" s="30">
        <f t="shared" si="11"/>
        <v>358</v>
      </c>
      <c r="AI80" s="84">
        <f t="shared" si="11"/>
        <v>30</v>
      </c>
    </row>
    <row r="81" spans="1:35" s="2" customFormat="1" ht="54.75" customHeight="1" outlineLevel="3">
      <c r="A81" s="45" t="s">
        <v>96</v>
      </c>
      <c r="B81" s="66" t="s">
        <v>151</v>
      </c>
      <c r="C81" s="33" t="s">
        <v>167</v>
      </c>
      <c r="D81" s="35" t="s">
        <v>167</v>
      </c>
      <c r="E81" s="35" t="s">
        <v>167</v>
      </c>
      <c r="F81" s="35" t="s">
        <v>167</v>
      </c>
      <c r="G81" s="35" t="s">
        <v>167</v>
      </c>
      <c r="H81" s="35" t="s">
        <v>167</v>
      </c>
      <c r="I81" s="35" t="s">
        <v>167</v>
      </c>
      <c r="J81" s="51" t="s">
        <v>164</v>
      </c>
      <c r="K81" s="30">
        <f t="shared" si="3"/>
        <v>150</v>
      </c>
      <c r="L81" s="39">
        <v>30</v>
      </c>
      <c r="M81" s="30">
        <v>120</v>
      </c>
      <c r="N81" s="38">
        <f t="shared" si="4"/>
        <v>120</v>
      </c>
      <c r="O81" s="39">
        <v>0</v>
      </c>
      <c r="P81" s="39">
        <v>0</v>
      </c>
      <c r="Q81" s="39"/>
      <c r="R81" s="39"/>
      <c r="S81" s="69">
        <v>12</v>
      </c>
      <c r="T81" s="82">
        <v>0</v>
      </c>
      <c r="U81" s="39"/>
      <c r="V81" s="39">
        <v>0</v>
      </c>
      <c r="W81" s="85"/>
      <c r="X81" s="74">
        <v>0</v>
      </c>
      <c r="Y81" s="39"/>
      <c r="Z81" s="39">
        <v>0</v>
      </c>
      <c r="AA81" s="69"/>
      <c r="AB81" s="82">
        <v>0</v>
      </c>
      <c r="AC81" s="39"/>
      <c r="AD81" s="39">
        <v>0</v>
      </c>
      <c r="AE81" s="85"/>
      <c r="AF81" s="82">
        <v>50</v>
      </c>
      <c r="AG81" s="39"/>
      <c r="AH81" s="38">
        <v>70</v>
      </c>
      <c r="AI81" s="88">
        <v>30</v>
      </c>
    </row>
    <row r="82" spans="1:35" s="12" customFormat="1" ht="31.5" customHeight="1" outlineLevel="3">
      <c r="A82" s="45" t="s">
        <v>97</v>
      </c>
      <c r="B82" s="48" t="s">
        <v>162</v>
      </c>
      <c r="C82" s="33" t="s">
        <v>167</v>
      </c>
      <c r="D82" s="35" t="s">
        <v>167</v>
      </c>
      <c r="E82" s="35" t="s">
        <v>167</v>
      </c>
      <c r="F82" s="35" t="s">
        <v>167</v>
      </c>
      <c r="G82" s="35" t="s">
        <v>167</v>
      </c>
      <c r="H82" s="35" t="s">
        <v>167</v>
      </c>
      <c r="I82" s="35" t="s">
        <v>167</v>
      </c>
      <c r="J82" s="51" t="s">
        <v>166</v>
      </c>
      <c r="K82" s="30">
        <f t="shared" si="3"/>
        <v>324</v>
      </c>
      <c r="L82" s="39">
        <v>0</v>
      </c>
      <c r="M82" s="38">
        <v>324</v>
      </c>
      <c r="N82" s="38">
        <f t="shared" si="4"/>
        <v>0</v>
      </c>
      <c r="O82" s="39">
        <v>0</v>
      </c>
      <c r="P82" s="39"/>
      <c r="Q82" s="39">
        <v>324</v>
      </c>
      <c r="R82" s="39"/>
      <c r="S82" s="69"/>
      <c r="T82" s="82">
        <v>0</v>
      </c>
      <c r="U82" s="39"/>
      <c r="V82" s="39">
        <v>0</v>
      </c>
      <c r="W82" s="85"/>
      <c r="X82" s="74">
        <v>0</v>
      </c>
      <c r="Y82" s="39"/>
      <c r="Z82" s="39">
        <v>0</v>
      </c>
      <c r="AA82" s="69"/>
      <c r="AB82" s="82">
        <v>0</v>
      </c>
      <c r="AC82" s="39"/>
      <c r="AD82" s="39">
        <v>0</v>
      </c>
      <c r="AE82" s="85"/>
      <c r="AF82" s="80">
        <v>108</v>
      </c>
      <c r="AG82" s="38"/>
      <c r="AH82" s="38">
        <v>216</v>
      </c>
      <c r="AI82" s="88"/>
    </row>
    <row r="83" spans="1:35" s="12" customFormat="1" ht="24.75" customHeight="1" outlineLevel="3">
      <c r="A83" s="45" t="s">
        <v>98</v>
      </c>
      <c r="B83" s="48" t="s">
        <v>162</v>
      </c>
      <c r="C83" s="33" t="s">
        <v>167</v>
      </c>
      <c r="D83" s="35" t="s">
        <v>167</v>
      </c>
      <c r="E83" s="35" t="s">
        <v>167</v>
      </c>
      <c r="F83" s="35" t="s">
        <v>167</v>
      </c>
      <c r="G83" s="35" t="s">
        <v>167</v>
      </c>
      <c r="H83" s="35" t="s">
        <v>167</v>
      </c>
      <c r="I83" s="35" t="s">
        <v>167</v>
      </c>
      <c r="J83" s="51" t="s">
        <v>166</v>
      </c>
      <c r="K83" s="30">
        <f t="shared" si="3"/>
        <v>72</v>
      </c>
      <c r="L83" s="39">
        <v>0</v>
      </c>
      <c r="M83" s="38">
        <v>72</v>
      </c>
      <c r="N83" s="38">
        <f t="shared" si="4"/>
        <v>0</v>
      </c>
      <c r="O83" s="39">
        <v>0</v>
      </c>
      <c r="P83" s="39"/>
      <c r="Q83" s="39">
        <v>72</v>
      </c>
      <c r="R83" s="39"/>
      <c r="S83" s="69"/>
      <c r="T83" s="82">
        <v>0</v>
      </c>
      <c r="U83" s="39"/>
      <c r="V83" s="39">
        <v>0</v>
      </c>
      <c r="W83" s="85"/>
      <c r="X83" s="74">
        <v>0</v>
      </c>
      <c r="Y83" s="39"/>
      <c r="Z83" s="39">
        <v>0</v>
      </c>
      <c r="AA83" s="69"/>
      <c r="AB83" s="82">
        <v>0</v>
      </c>
      <c r="AC83" s="39"/>
      <c r="AD83" s="39">
        <v>0</v>
      </c>
      <c r="AE83" s="85"/>
      <c r="AF83" s="80"/>
      <c r="AG83" s="38"/>
      <c r="AH83" s="39">
        <v>72</v>
      </c>
      <c r="AI83" s="88"/>
    </row>
    <row r="84" spans="1:35" s="12" customFormat="1" ht="25.5" customHeight="1" outlineLevel="3">
      <c r="A84" s="45"/>
      <c r="B84" s="48" t="s">
        <v>152</v>
      </c>
      <c r="C84" s="33" t="s">
        <v>167</v>
      </c>
      <c r="D84" s="35" t="s">
        <v>167</v>
      </c>
      <c r="E84" s="35" t="s">
        <v>167</v>
      </c>
      <c r="F84" s="35" t="s">
        <v>167</v>
      </c>
      <c r="G84" s="35" t="s">
        <v>167</v>
      </c>
      <c r="H84" s="35" t="s">
        <v>167</v>
      </c>
      <c r="I84" s="35" t="s">
        <v>167</v>
      </c>
      <c r="J84" s="51" t="s">
        <v>164</v>
      </c>
      <c r="K84" s="30"/>
      <c r="L84" s="39"/>
      <c r="M84" s="38"/>
      <c r="N84" s="38"/>
      <c r="O84" s="39"/>
      <c r="P84" s="39"/>
      <c r="Q84" s="39"/>
      <c r="R84" s="39"/>
      <c r="S84" s="69">
        <v>24</v>
      </c>
      <c r="T84" s="82"/>
      <c r="U84" s="39"/>
      <c r="V84" s="39"/>
      <c r="W84" s="85"/>
      <c r="X84" s="74"/>
      <c r="Y84" s="39"/>
      <c r="Z84" s="39"/>
      <c r="AA84" s="69"/>
      <c r="AB84" s="82"/>
      <c r="AC84" s="39"/>
      <c r="AD84" s="39"/>
      <c r="AE84" s="85"/>
      <c r="AF84" s="80"/>
      <c r="AG84" s="38"/>
      <c r="AH84" s="39"/>
      <c r="AI84" s="88"/>
    </row>
    <row r="85" spans="1:35" s="12" customFormat="1" ht="12.75" outlineLevel="3">
      <c r="A85" s="46" t="s">
        <v>127</v>
      </c>
      <c r="B85" s="47" t="s">
        <v>125</v>
      </c>
      <c r="C85" s="33" t="s">
        <v>167</v>
      </c>
      <c r="D85" s="35" t="s">
        <v>167</v>
      </c>
      <c r="E85" s="35" t="s">
        <v>167</v>
      </c>
      <c r="F85" s="35" t="s">
        <v>167</v>
      </c>
      <c r="G85" s="35" t="s">
        <v>167</v>
      </c>
      <c r="H85" s="35" t="s">
        <v>167</v>
      </c>
      <c r="I85" s="35" t="s">
        <v>167</v>
      </c>
      <c r="J85" s="51" t="s">
        <v>166</v>
      </c>
      <c r="K85" s="30">
        <f t="shared" si="3"/>
        <v>144</v>
      </c>
      <c r="L85" s="26"/>
      <c r="M85" s="30">
        <v>144</v>
      </c>
      <c r="N85" s="38"/>
      <c r="O85" s="26"/>
      <c r="P85" s="26"/>
      <c r="Q85" s="26">
        <v>144</v>
      </c>
      <c r="R85" s="26"/>
      <c r="S85" s="72"/>
      <c r="T85" s="86"/>
      <c r="U85" s="26"/>
      <c r="V85" s="26"/>
      <c r="W85" s="87"/>
      <c r="X85" s="77"/>
      <c r="Y85" s="26"/>
      <c r="Z85" s="26"/>
      <c r="AA85" s="72"/>
      <c r="AB85" s="86"/>
      <c r="AC85" s="26"/>
      <c r="AD85" s="26"/>
      <c r="AE85" s="87"/>
      <c r="AF85" s="83"/>
      <c r="AG85" s="30"/>
      <c r="AH85" s="26">
        <v>144</v>
      </c>
      <c r="AI85" s="89"/>
    </row>
    <row r="86" spans="1:35" s="12" customFormat="1" ht="24" outlineLevel="3">
      <c r="A86" s="46" t="s">
        <v>128</v>
      </c>
      <c r="B86" s="47" t="s">
        <v>126</v>
      </c>
      <c r="C86" s="52"/>
      <c r="D86" s="27"/>
      <c r="E86" s="27"/>
      <c r="F86" s="27"/>
      <c r="G86" s="27"/>
      <c r="H86" s="27"/>
      <c r="I86" s="27"/>
      <c r="J86" s="53"/>
      <c r="K86" s="30">
        <f t="shared" si="3"/>
        <v>240</v>
      </c>
      <c r="L86" s="26"/>
      <c r="M86" s="30">
        <f>S86</f>
        <v>240</v>
      </c>
      <c r="N86" s="38"/>
      <c r="O86" s="26"/>
      <c r="P86" s="26"/>
      <c r="Q86" s="26"/>
      <c r="R86" s="26"/>
      <c r="S86" s="72">
        <f>S19+S35+S41+S45+S62</f>
        <v>240</v>
      </c>
      <c r="T86" s="86">
        <v>18</v>
      </c>
      <c r="U86" s="26"/>
      <c r="V86" s="26">
        <v>54</v>
      </c>
      <c r="W86" s="87"/>
      <c r="X86" s="77">
        <v>24</v>
      </c>
      <c r="Y86" s="26"/>
      <c r="Z86" s="26">
        <v>24</v>
      </c>
      <c r="AA86" s="72"/>
      <c r="AB86" s="86">
        <v>24</v>
      </c>
      <c r="AC86" s="26"/>
      <c r="AD86" s="26">
        <v>24</v>
      </c>
      <c r="AE86" s="87"/>
      <c r="AF86" s="83">
        <v>36</v>
      </c>
      <c r="AG86" s="30"/>
      <c r="AH86" s="26">
        <v>36</v>
      </c>
      <c r="AI86" s="89"/>
    </row>
    <row r="87" spans="1:35" s="12" customFormat="1" ht="25.5" customHeight="1" outlineLevel="3">
      <c r="A87" s="145" t="s">
        <v>129</v>
      </c>
      <c r="B87" s="146"/>
      <c r="C87" s="52"/>
      <c r="D87" s="27"/>
      <c r="E87" s="27"/>
      <c r="F87" s="27"/>
      <c r="G87" s="27"/>
      <c r="H87" s="27"/>
      <c r="I87" s="27"/>
      <c r="J87" s="53"/>
      <c r="K87" s="30"/>
      <c r="L87" s="26"/>
      <c r="M87" s="30">
        <f>M19+M35+M41+M45+M62+M85+M86</f>
        <v>5688</v>
      </c>
      <c r="N87" s="30"/>
      <c r="O87" s="30"/>
      <c r="P87" s="30"/>
      <c r="Q87" s="30"/>
      <c r="R87" s="30"/>
      <c r="S87" s="70"/>
      <c r="T87" s="116">
        <f>T19+T35+T41+T45+T62+T86</f>
        <v>612</v>
      </c>
      <c r="U87" s="117"/>
      <c r="V87" s="117">
        <f>V19+V35+V41+V45+V62+V86</f>
        <v>864</v>
      </c>
      <c r="W87" s="121"/>
      <c r="X87" s="118">
        <f>X19+X35+X41+X45+X62+X86</f>
        <v>594</v>
      </c>
      <c r="Y87" s="117"/>
      <c r="Z87" s="117">
        <f>Z19+Z35+Z41+Z45+Z62+Z86</f>
        <v>822</v>
      </c>
      <c r="AA87" s="119"/>
      <c r="AB87" s="116">
        <f>AB19+AB35+AB41+AB45+AB62+AB86</f>
        <v>594</v>
      </c>
      <c r="AC87" s="117"/>
      <c r="AD87" s="117">
        <f>AD19+AD35+AD41+AD45+AD62+AD86</f>
        <v>858</v>
      </c>
      <c r="AE87" s="121"/>
      <c r="AF87" s="116">
        <f>AF19+AF35+AF41+AF45+AF62+AF86</f>
        <v>594</v>
      </c>
      <c r="AG87" s="117"/>
      <c r="AH87" s="117">
        <f>AH19+AH35+AH41+AH45+AH62+AH86</f>
        <v>606</v>
      </c>
      <c r="AI87" s="121"/>
    </row>
    <row r="88" spans="1:35" s="12" customFormat="1" ht="12.75" outlineLevel="3">
      <c r="A88" s="163" t="s">
        <v>130</v>
      </c>
      <c r="B88" s="164"/>
      <c r="C88" s="52"/>
      <c r="D88" s="27"/>
      <c r="E88" s="27"/>
      <c r="F88" s="27"/>
      <c r="G88" s="27"/>
      <c r="H88" s="27"/>
      <c r="I88" s="27"/>
      <c r="J88" s="53"/>
      <c r="K88" s="30"/>
      <c r="L88" s="26">
        <f>L19+L35+L41+L45+L62</f>
        <v>180</v>
      </c>
      <c r="M88" s="26"/>
      <c r="N88" s="26"/>
      <c r="O88" s="26"/>
      <c r="P88" s="26"/>
      <c r="Q88" s="26">
        <f>Q19+Q35+Q41+Q45+Q62</f>
        <v>1368</v>
      </c>
      <c r="R88" s="26">
        <f>R19+R35+R41+R45+R62</f>
        <v>8</v>
      </c>
      <c r="S88" s="72">
        <f>S19+S35+S41+S45+S62</f>
        <v>240</v>
      </c>
      <c r="T88" s="122">
        <f>U19+U35+U41+U45+U62</f>
        <v>0</v>
      </c>
      <c r="U88" s="114"/>
      <c r="V88" s="114">
        <f>W19+W35+W41+W45+W62</f>
        <v>0</v>
      </c>
      <c r="W88" s="115"/>
      <c r="X88" s="123">
        <f>Y19+Y35+Y41+Y45+Y62</f>
        <v>18</v>
      </c>
      <c r="Y88" s="114"/>
      <c r="Z88" s="114">
        <f>AA19+AA35+AA41+AA45+AA62</f>
        <v>42</v>
      </c>
      <c r="AA88" s="124"/>
      <c r="AB88" s="122">
        <f>AC19+AC35+AC41+AC45+AC62</f>
        <v>18</v>
      </c>
      <c r="AC88" s="114"/>
      <c r="AD88" s="114">
        <f>AE19+AE35+AE41+AE45+AE62</f>
        <v>42</v>
      </c>
      <c r="AE88" s="115"/>
      <c r="AF88" s="122">
        <f>AG19+AG35+AG41+AG45+AG62</f>
        <v>18</v>
      </c>
      <c r="AG88" s="114"/>
      <c r="AH88" s="114">
        <f>AI19+AI35+AI41+AI45+AI62</f>
        <v>42</v>
      </c>
      <c r="AI88" s="115"/>
    </row>
    <row r="89" spans="1:35" s="12" customFormat="1" ht="12.75" outlineLevel="3">
      <c r="A89" s="165" t="s">
        <v>101</v>
      </c>
      <c r="B89" s="166"/>
      <c r="C89" s="199" t="s">
        <v>214</v>
      </c>
      <c r="D89" s="200"/>
      <c r="E89" s="200"/>
      <c r="F89" s="200"/>
      <c r="G89" s="200"/>
      <c r="H89" s="200"/>
      <c r="I89" s="200"/>
      <c r="J89" s="201"/>
      <c r="K89" s="30">
        <f>K19+K35+K41+K45+K62+K86</f>
        <v>5724</v>
      </c>
      <c r="L89" s="30"/>
      <c r="M89" s="30">
        <f>M19+M35+M41+M45+M62+M86</f>
        <v>5544</v>
      </c>
      <c r="N89" s="38"/>
      <c r="O89" s="26"/>
      <c r="P89" s="26"/>
      <c r="Q89" s="26"/>
      <c r="R89" s="26"/>
      <c r="S89" s="72"/>
      <c r="T89" s="122">
        <f>T87+T88</f>
        <v>612</v>
      </c>
      <c r="U89" s="114"/>
      <c r="V89" s="114">
        <f>V87+V88</f>
        <v>864</v>
      </c>
      <c r="W89" s="115"/>
      <c r="X89" s="123">
        <f>X87+X88</f>
        <v>612</v>
      </c>
      <c r="Y89" s="114"/>
      <c r="Z89" s="114">
        <f>Z87+Z88</f>
        <v>864</v>
      </c>
      <c r="AA89" s="124"/>
      <c r="AB89" s="122">
        <f>AB87+AB88</f>
        <v>612</v>
      </c>
      <c r="AC89" s="114"/>
      <c r="AD89" s="114">
        <f>AD87+AD88</f>
        <v>900</v>
      </c>
      <c r="AE89" s="115"/>
      <c r="AF89" s="122">
        <f>AF87+AF88</f>
        <v>612</v>
      </c>
      <c r="AG89" s="114"/>
      <c r="AH89" s="114">
        <f>AH87+AH88</f>
        <v>648</v>
      </c>
      <c r="AI89" s="115"/>
    </row>
    <row r="90" spans="1:35" s="13" customFormat="1" ht="24" outlineLevel="1">
      <c r="A90" s="15" t="s">
        <v>99</v>
      </c>
      <c r="B90" s="20" t="s">
        <v>100</v>
      </c>
      <c r="C90" s="52"/>
      <c r="D90" s="27"/>
      <c r="E90" s="27"/>
      <c r="F90" s="27"/>
      <c r="G90" s="27"/>
      <c r="H90" s="27"/>
      <c r="I90" s="27"/>
      <c r="J90" s="53"/>
      <c r="K90" s="26">
        <v>216</v>
      </c>
      <c r="L90" s="26">
        <v>0</v>
      </c>
      <c r="M90" s="30">
        <v>216</v>
      </c>
      <c r="N90" s="26">
        <v>0</v>
      </c>
      <c r="O90" s="26">
        <v>0</v>
      </c>
      <c r="P90" s="26">
        <v>0</v>
      </c>
      <c r="Q90" s="26"/>
      <c r="R90" s="26"/>
      <c r="S90" s="72"/>
      <c r="T90" s="86">
        <v>0</v>
      </c>
      <c r="U90" s="26"/>
      <c r="V90" s="26">
        <v>0</v>
      </c>
      <c r="W90" s="87"/>
      <c r="X90" s="77">
        <v>0</v>
      </c>
      <c r="Y90" s="26"/>
      <c r="Z90" s="26">
        <v>0</v>
      </c>
      <c r="AA90" s="72"/>
      <c r="AB90" s="86">
        <v>0</v>
      </c>
      <c r="AC90" s="26"/>
      <c r="AD90" s="26">
        <v>0</v>
      </c>
      <c r="AE90" s="87"/>
      <c r="AF90" s="86">
        <v>0</v>
      </c>
      <c r="AG90" s="26"/>
      <c r="AH90" s="30">
        <v>216</v>
      </c>
      <c r="AI90" s="89"/>
    </row>
    <row r="91" spans="1:35" s="13" customFormat="1" ht="36" outlineLevel="1">
      <c r="A91" s="18"/>
      <c r="B91" s="21" t="s">
        <v>131</v>
      </c>
      <c r="C91" s="52"/>
      <c r="D91" s="27"/>
      <c r="E91" s="27"/>
      <c r="F91" s="27"/>
      <c r="G91" s="27"/>
      <c r="H91" s="27"/>
      <c r="I91" s="27"/>
      <c r="J91" s="53"/>
      <c r="K91" s="26"/>
      <c r="L91" s="26"/>
      <c r="M91" s="30"/>
      <c r="N91" s="26"/>
      <c r="O91" s="26"/>
      <c r="P91" s="26"/>
      <c r="Q91" s="26"/>
      <c r="R91" s="26"/>
      <c r="S91" s="72"/>
      <c r="T91" s="86"/>
      <c r="U91" s="26"/>
      <c r="V91" s="26"/>
      <c r="W91" s="87"/>
      <c r="X91" s="77"/>
      <c r="Y91" s="26"/>
      <c r="Z91" s="26"/>
      <c r="AA91" s="72"/>
      <c r="AB91" s="86"/>
      <c r="AC91" s="26"/>
      <c r="AD91" s="26"/>
      <c r="AE91" s="87"/>
      <c r="AF91" s="86"/>
      <c r="AG91" s="26"/>
      <c r="AH91" s="30"/>
      <c r="AI91" s="89"/>
    </row>
    <row r="92" spans="1:35" s="13" customFormat="1" ht="24" outlineLevel="1">
      <c r="A92" s="18"/>
      <c r="B92" s="21" t="s">
        <v>132</v>
      </c>
      <c r="C92" s="52"/>
      <c r="D92" s="27"/>
      <c r="E92" s="27"/>
      <c r="F92" s="27"/>
      <c r="G92" s="27"/>
      <c r="H92" s="27"/>
      <c r="I92" s="27"/>
      <c r="J92" s="53"/>
      <c r="K92" s="26"/>
      <c r="L92" s="26"/>
      <c r="M92" s="30"/>
      <c r="N92" s="26"/>
      <c r="O92" s="26"/>
      <c r="P92" s="26"/>
      <c r="Q92" s="26"/>
      <c r="R92" s="26"/>
      <c r="S92" s="72"/>
      <c r="T92" s="86"/>
      <c r="U92" s="26"/>
      <c r="V92" s="26"/>
      <c r="W92" s="87"/>
      <c r="X92" s="77"/>
      <c r="Y92" s="26"/>
      <c r="Z92" s="26"/>
      <c r="AA92" s="72"/>
      <c r="AB92" s="86"/>
      <c r="AC92" s="26"/>
      <c r="AD92" s="26"/>
      <c r="AE92" s="87"/>
      <c r="AF92" s="86"/>
      <c r="AG92" s="26"/>
      <c r="AH92" s="30"/>
      <c r="AI92" s="89"/>
    </row>
    <row r="93" spans="1:35" s="13" customFormat="1" ht="12" outlineLevel="1">
      <c r="A93" s="18"/>
      <c r="B93" s="21" t="s">
        <v>133</v>
      </c>
      <c r="C93" s="52"/>
      <c r="D93" s="27"/>
      <c r="E93" s="27"/>
      <c r="F93" s="27"/>
      <c r="G93" s="27"/>
      <c r="H93" s="27"/>
      <c r="I93" s="27"/>
      <c r="J93" s="53"/>
      <c r="K93" s="26"/>
      <c r="L93" s="26"/>
      <c r="M93" s="30"/>
      <c r="N93" s="26"/>
      <c r="O93" s="26"/>
      <c r="P93" s="26"/>
      <c r="Q93" s="26"/>
      <c r="R93" s="26"/>
      <c r="S93" s="72"/>
      <c r="T93" s="86"/>
      <c r="U93" s="26"/>
      <c r="V93" s="26"/>
      <c r="W93" s="87"/>
      <c r="X93" s="77"/>
      <c r="Y93" s="26"/>
      <c r="Z93" s="26"/>
      <c r="AA93" s="72"/>
      <c r="AB93" s="86"/>
      <c r="AC93" s="26"/>
      <c r="AD93" s="26"/>
      <c r="AE93" s="87"/>
      <c r="AF93" s="86"/>
      <c r="AG93" s="26"/>
      <c r="AH93" s="30"/>
      <c r="AI93" s="89"/>
    </row>
    <row r="94" spans="1:35" s="13" customFormat="1" ht="12" outlineLevel="1">
      <c r="A94" s="18"/>
      <c r="B94" s="22" t="s">
        <v>134</v>
      </c>
      <c r="C94" s="28"/>
      <c r="D94" s="29"/>
      <c r="E94" s="29"/>
      <c r="F94" s="29"/>
      <c r="G94" s="29"/>
      <c r="H94" s="29"/>
      <c r="I94" s="29"/>
      <c r="J94" s="54"/>
      <c r="K94" s="26">
        <f>K89+K90</f>
        <v>5940</v>
      </c>
      <c r="L94" s="26"/>
      <c r="M94" s="30"/>
      <c r="N94" s="26"/>
      <c r="O94" s="26"/>
      <c r="P94" s="26"/>
      <c r="Q94" s="26"/>
      <c r="R94" s="26"/>
      <c r="S94" s="72"/>
      <c r="T94" s="86"/>
      <c r="U94" s="26"/>
      <c r="V94" s="26"/>
      <c r="W94" s="87"/>
      <c r="X94" s="77"/>
      <c r="Y94" s="26"/>
      <c r="Z94" s="26"/>
      <c r="AA94" s="72"/>
      <c r="AB94" s="86"/>
      <c r="AC94" s="26"/>
      <c r="AD94" s="26"/>
      <c r="AE94" s="87"/>
      <c r="AF94" s="86"/>
      <c r="AG94" s="26"/>
      <c r="AH94" s="30"/>
      <c r="AI94" s="89"/>
    </row>
    <row r="95" spans="1:35" s="6" customFormat="1" ht="12.75" customHeight="1" outlineLevel="1">
      <c r="A95" s="176"/>
      <c r="B95" s="177"/>
      <c r="C95" s="177"/>
      <c r="D95" s="177"/>
      <c r="E95" s="177"/>
      <c r="F95" s="177"/>
      <c r="G95" s="177"/>
      <c r="H95" s="177"/>
      <c r="I95" s="177"/>
      <c r="J95" s="177"/>
      <c r="K95" s="178"/>
      <c r="L95" s="147" t="s">
        <v>101</v>
      </c>
      <c r="M95" s="170" t="s">
        <v>154</v>
      </c>
      <c r="N95" s="171"/>
      <c r="O95" s="171"/>
      <c r="P95" s="171"/>
      <c r="Q95" s="171"/>
      <c r="R95" s="171"/>
      <c r="S95" s="171"/>
      <c r="T95" s="191">
        <f>T19+T35+T41+T45+T64+T65+T70+T75+T76+T81</f>
        <v>594</v>
      </c>
      <c r="U95" s="192"/>
      <c r="V95" s="192">
        <f>V19+V35+V41+V45+V64+V65+V70+V75+V76+V81</f>
        <v>810</v>
      </c>
      <c r="W95" s="193"/>
      <c r="X95" s="196">
        <f>X19+X35+X41+X45+X64+X65+X70+X75+X76+X81</f>
        <v>570</v>
      </c>
      <c r="Y95" s="192"/>
      <c r="Z95" s="192">
        <f>Z19+Z35+Z41+Z45+Z64+Z65+Z70+Z75+Z76+Z81</f>
        <v>654</v>
      </c>
      <c r="AA95" s="198"/>
      <c r="AB95" s="191">
        <f>AB19+AB35+AB41+AB45+AB64+AB65+AB70+AB75+AB76+AB81</f>
        <v>390</v>
      </c>
      <c r="AC95" s="192"/>
      <c r="AD95" s="192">
        <f>AD19+AD35+AD41+AD45+AD64+AD65+AD70+AD75+AD76+AD81</f>
        <v>510</v>
      </c>
      <c r="AE95" s="193"/>
      <c r="AF95" s="191">
        <f>AF19+AF35+AF41+AF45+AF64+AF65+AF70+AF75+AF76+AF81</f>
        <v>270</v>
      </c>
      <c r="AG95" s="192"/>
      <c r="AH95" s="192">
        <f>AH19+AH35+AH41+AH45+AH64+AH65+AH70+AH75+AH76+AH81</f>
        <v>138</v>
      </c>
      <c r="AI95" s="193"/>
    </row>
    <row r="96" spans="1:35" s="6" customFormat="1" ht="12.75" customHeight="1" outlineLevel="1">
      <c r="A96" s="179" t="s">
        <v>194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1"/>
      <c r="L96" s="147"/>
      <c r="M96" s="172" t="s">
        <v>102</v>
      </c>
      <c r="N96" s="173"/>
      <c r="O96" s="173"/>
      <c r="P96" s="173"/>
      <c r="Q96" s="173"/>
      <c r="R96" s="173"/>
      <c r="S96" s="173"/>
      <c r="T96" s="130">
        <f>T66+T71+T77+T82</f>
        <v>0</v>
      </c>
      <c r="U96" s="131"/>
      <c r="V96" s="131">
        <f>V66+V71+V77+V82</f>
        <v>0</v>
      </c>
      <c r="W96" s="194"/>
      <c r="X96" s="195">
        <f>X66+X71+X77+X82</f>
        <v>0</v>
      </c>
      <c r="Y96" s="131"/>
      <c r="Z96" s="131">
        <f>Z66+Z71+Z77+Z82</f>
        <v>144</v>
      </c>
      <c r="AA96" s="197"/>
      <c r="AB96" s="130">
        <f>AB66+AB71+AB77+AB82</f>
        <v>0</v>
      </c>
      <c r="AC96" s="131"/>
      <c r="AD96" s="131">
        <f>AD66+AD71+AD77+AD82</f>
        <v>180</v>
      </c>
      <c r="AE96" s="194"/>
      <c r="AF96" s="130">
        <f>AF66+AF71+AF77+AF82</f>
        <v>216</v>
      </c>
      <c r="AG96" s="131"/>
      <c r="AH96" s="131">
        <f>AH66+AH71+AH77+AH82</f>
        <v>216</v>
      </c>
      <c r="AI96" s="194"/>
    </row>
    <row r="97" spans="1:35" s="6" customFormat="1" ht="12.75" customHeight="1" outlineLevel="1">
      <c r="A97" s="182" t="s">
        <v>195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4"/>
      <c r="L97" s="147"/>
      <c r="M97" s="174" t="s">
        <v>103</v>
      </c>
      <c r="N97" s="175"/>
      <c r="O97" s="175"/>
      <c r="P97" s="175"/>
      <c r="Q97" s="175"/>
      <c r="R97" s="175"/>
      <c r="S97" s="175"/>
      <c r="T97" s="130">
        <f>T67+T72+T78+T83</f>
        <v>0</v>
      </c>
      <c r="U97" s="131"/>
      <c r="V97" s="131">
        <f>V67+V72+V78+V83</f>
        <v>0</v>
      </c>
      <c r="W97" s="194"/>
      <c r="X97" s="195">
        <f>X67+X72+X78+X83</f>
        <v>0</v>
      </c>
      <c r="Y97" s="131"/>
      <c r="Z97" s="131">
        <f>Z67+Z72+Z78+Z83</f>
        <v>0</v>
      </c>
      <c r="AA97" s="197"/>
      <c r="AB97" s="130">
        <f>AB67+AB72+AB78+AB83</f>
        <v>180</v>
      </c>
      <c r="AC97" s="131"/>
      <c r="AD97" s="131">
        <f>AD67+AD72+AD78+AD83</f>
        <v>144</v>
      </c>
      <c r="AE97" s="194"/>
      <c r="AF97" s="130">
        <f>AF67+AF72+AF78+AF83</f>
        <v>72</v>
      </c>
      <c r="AG97" s="131"/>
      <c r="AH97" s="131">
        <f>AH67+AH72+AH78+AH83</f>
        <v>72</v>
      </c>
      <c r="AI97" s="194"/>
    </row>
    <row r="98" spans="1:35" s="6" customFormat="1" ht="12.75" customHeight="1" outlineLevel="1">
      <c r="A98" s="182" t="s">
        <v>196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4"/>
      <c r="L98" s="147"/>
      <c r="M98" s="172" t="s">
        <v>155</v>
      </c>
      <c r="N98" s="173"/>
      <c r="O98" s="173"/>
      <c r="P98" s="173"/>
      <c r="Q98" s="173"/>
      <c r="R98" s="173"/>
      <c r="S98" s="173"/>
      <c r="T98" s="130">
        <f>T85</f>
        <v>0</v>
      </c>
      <c r="U98" s="131"/>
      <c r="V98" s="131">
        <f>V85</f>
        <v>0</v>
      </c>
      <c r="W98" s="194"/>
      <c r="X98" s="195"/>
      <c r="Y98" s="131"/>
      <c r="Z98" s="131"/>
      <c r="AA98" s="197"/>
      <c r="AB98" s="130"/>
      <c r="AC98" s="131"/>
      <c r="AD98" s="131"/>
      <c r="AE98" s="194"/>
      <c r="AF98" s="130"/>
      <c r="AG98" s="131"/>
      <c r="AH98" s="131">
        <f>AH85</f>
        <v>144</v>
      </c>
      <c r="AI98" s="194"/>
    </row>
    <row r="99" spans="1:35" s="6" customFormat="1" ht="12.75" customHeight="1" outlineLevel="1">
      <c r="A99" s="182" t="s">
        <v>197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4"/>
      <c r="L99" s="147"/>
      <c r="M99" s="174" t="s">
        <v>156</v>
      </c>
      <c r="N99" s="175"/>
      <c r="O99" s="175"/>
      <c r="P99" s="175"/>
      <c r="Q99" s="175"/>
      <c r="R99" s="175"/>
      <c r="S99" s="175"/>
      <c r="T99" s="130">
        <v>0</v>
      </c>
      <c r="U99" s="131"/>
      <c r="V99" s="131">
        <v>0</v>
      </c>
      <c r="W99" s="194"/>
      <c r="X99" s="195">
        <v>8</v>
      </c>
      <c r="Y99" s="131"/>
      <c r="Z99" s="192">
        <v>12</v>
      </c>
      <c r="AA99" s="198"/>
      <c r="AB99" s="191">
        <v>12</v>
      </c>
      <c r="AC99" s="192"/>
      <c r="AD99" s="192">
        <v>8</v>
      </c>
      <c r="AE99" s="193"/>
      <c r="AF99" s="191">
        <v>12</v>
      </c>
      <c r="AG99" s="192"/>
      <c r="AH99" s="192">
        <v>8</v>
      </c>
      <c r="AI99" s="193"/>
    </row>
    <row r="100" spans="1:35" s="6" customFormat="1" ht="12.75" customHeight="1" outlineLevel="1">
      <c r="A100" s="182" t="s">
        <v>198</v>
      </c>
      <c r="B100" s="183"/>
      <c r="C100" s="183"/>
      <c r="D100" s="183"/>
      <c r="E100" s="183"/>
      <c r="F100" s="183"/>
      <c r="G100" s="183"/>
      <c r="H100" s="183"/>
      <c r="I100" s="183"/>
      <c r="J100" s="183"/>
      <c r="K100" s="184"/>
      <c r="L100" s="147"/>
      <c r="M100" s="174" t="s">
        <v>157</v>
      </c>
      <c r="N100" s="175"/>
      <c r="O100" s="175"/>
      <c r="P100" s="175"/>
      <c r="Q100" s="175"/>
      <c r="R100" s="175"/>
      <c r="S100" s="175"/>
      <c r="T100" s="130">
        <f>T86</f>
        <v>18</v>
      </c>
      <c r="U100" s="131"/>
      <c r="V100" s="131">
        <f>V86</f>
        <v>54</v>
      </c>
      <c r="W100" s="194"/>
      <c r="X100" s="195">
        <f>X86</f>
        <v>24</v>
      </c>
      <c r="Y100" s="131"/>
      <c r="Z100" s="131">
        <f>Z86</f>
        <v>24</v>
      </c>
      <c r="AA100" s="197"/>
      <c r="AB100" s="130">
        <f>AB86</f>
        <v>24</v>
      </c>
      <c r="AC100" s="131"/>
      <c r="AD100" s="131">
        <f>AD86</f>
        <v>24</v>
      </c>
      <c r="AE100" s="194"/>
      <c r="AF100" s="130">
        <f>AF86</f>
        <v>36</v>
      </c>
      <c r="AG100" s="131"/>
      <c r="AH100" s="131">
        <f>AH86</f>
        <v>36</v>
      </c>
      <c r="AI100" s="194"/>
    </row>
    <row r="101" spans="1:35" s="6" customFormat="1" ht="12.75" customHeight="1" outlineLevel="1">
      <c r="A101" s="182" t="s">
        <v>199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184"/>
      <c r="L101" s="147"/>
      <c r="M101" s="174" t="s">
        <v>158</v>
      </c>
      <c r="N101" s="175"/>
      <c r="O101" s="175"/>
      <c r="P101" s="175"/>
      <c r="Q101" s="175"/>
      <c r="R101" s="175"/>
      <c r="S101" s="175"/>
      <c r="T101" s="130">
        <f>T88</f>
        <v>0</v>
      </c>
      <c r="U101" s="131"/>
      <c r="V101" s="131">
        <f>V88</f>
        <v>0</v>
      </c>
      <c r="W101" s="194"/>
      <c r="X101" s="195">
        <f>X88</f>
        <v>18</v>
      </c>
      <c r="Y101" s="131"/>
      <c r="Z101" s="131">
        <f>Z88</f>
        <v>42</v>
      </c>
      <c r="AA101" s="197"/>
      <c r="AB101" s="130">
        <f>AB88</f>
        <v>18</v>
      </c>
      <c r="AC101" s="131"/>
      <c r="AD101" s="131">
        <f>AD88</f>
        <v>42</v>
      </c>
      <c r="AE101" s="194"/>
      <c r="AF101" s="130">
        <f>AF88</f>
        <v>18</v>
      </c>
      <c r="AG101" s="131"/>
      <c r="AH101" s="131">
        <f>AH88</f>
        <v>42</v>
      </c>
      <c r="AI101" s="194"/>
    </row>
    <row r="102" spans="1:35" s="6" customFormat="1" ht="12.75" customHeight="1" outlineLevel="1">
      <c r="A102" s="185"/>
      <c r="B102" s="186"/>
      <c r="C102" s="186"/>
      <c r="D102" s="186"/>
      <c r="E102" s="186"/>
      <c r="F102" s="186"/>
      <c r="G102" s="186"/>
      <c r="H102" s="186"/>
      <c r="I102" s="186"/>
      <c r="J102" s="186"/>
      <c r="K102" s="187"/>
      <c r="L102" s="147"/>
      <c r="M102" s="174" t="s">
        <v>159</v>
      </c>
      <c r="N102" s="175"/>
      <c r="O102" s="175"/>
      <c r="P102" s="175"/>
      <c r="Q102" s="175"/>
      <c r="R102" s="175"/>
      <c r="S102" s="175"/>
      <c r="T102" s="130">
        <f>T95+T96+T97+T98+T100+T101</f>
        <v>612</v>
      </c>
      <c r="U102" s="131"/>
      <c r="V102" s="131">
        <f>V95+V96+V97+V98+V100+V101</f>
        <v>864</v>
      </c>
      <c r="W102" s="194"/>
      <c r="X102" s="195">
        <f>X95+X96+X97+X98+X100+X101</f>
        <v>612</v>
      </c>
      <c r="Y102" s="131"/>
      <c r="Z102" s="131">
        <f>Z95+Z96+Z97+Z98+Z100+Z101</f>
        <v>864</v>
      </c>
      <c r="AA102" s="197"/>
      <c r="AB102" s="130">
        <f>AB95+AB96+AB97+AB98+AB100+AB101</f>
        <v>612</v>
      </c>
      <c r="AC102" s="131"/>
      <c r="AD102" s="131">
        <f>AD95+AD96+AD97+AD98+AD100+AD101</f>
        <v>900</v>
      </c>
      <c r="AE102" s="194"/>
      <c r="AF102" s="130">
        <f>AF95+AF96+AF97+AF98+AF100+AF101</f>
        <v>612</v>
      </c>
      <c r="AG102" s="131"/>
      <c r="AH102" s="131">
        <f>AH95+AH96+AH97+AH98+AH100+AH101</f>
        <v>648</v>
      </c>
      <c r="AI102" s="194"/>
    </row>
    <row r="103" spans="1:35" s="6" customFormat="1" ht="12.75" customHeight="1" outlineLevel="1">
      <c r="A103" s="185"/>
      <c r="B103" s="186"/>
      <c r="C103" s="186"/>
      <c r="D103" s="186"/>
      <c r="E103" s="186"/>
      <c r="F103" s="186"/>
      <c r="G103" s="186"/>
      <c r="H103" s="186"/>
      <c r="I103" s="186"/>
      <c r="J103" s="186"/>
      <c r="K103" s="187"/>
      <c r="L103" s="147"/>
      <c r="M103" s="172" t="s">
        <v>160</v>
      </c>
      <c r="N103" s="173"/>
      <c r="O103" s="173"/>
      <c r="P103" s="173"/>
      <c r="Q103" s="173"/>
      <c r="R103" s="173"/>
      <c r="S103" s="173"/>
      <c r="T103" s="125">
        <v>1</v>
      </c>
      <c r="U103" s="126"/>
      <c r="V103" s="126">
        <v>3</v>
      </c>
      <c r="W103" s="127"/>
      <c r="X103" s="128">
        <v>2</v>
      </c>
      <c r="Y103" s="126"/>
      <c r="Z103" s="126">
        <v>2</v>
      </c>
      <c r="AA103" s="129"/>
      <c r="AB103" s="125">
        <v>2</v>
      </c>
      <c r="AC103" s="126"/>
      <c r="AD103" s="126">
        <v>2</v>
      </c>
      <c r="AE103" s="127"/>
      <c r="AF103" s="167">
        <v>3</v>
      </c>
      <c r="AG103" s="168"/>
      <c r="AH103" s="168">
        <v>2</v>
      </c>
      <c r="AI103" s="169"/>
    </row>
    <row r="104" spans="1:35" s="6" customFormat="1" ht="12.75" customHeight="1" outlineLevel="1">
      <c r="A104" s="188"/>
      <c r="B104" s="189"/>
      <c r="C104" s="189"/>
      <c r="D104" s="189"/>
      <c r="E104" s="189"/>
      <c r="F104" s="189"/>
      <c r="G104" s="189"/>
      <c r="H104" s="189"/>
      <c r="I104" s="189"/>
      <c r="J104" s="189"/>
      <c r="K104" s="190"/>
      <c r="L104" s="147"/>
      <c r="M104" s="172" t="s">
        <v>161</v>
      </c>
      <c r="N104" s="173"/>
      <c r="O104" s="173"/>
      <c r="P104" s="173"/>
      <c r="Q104" s="173"/>
      <c r="R104" s="173"/>
      <c r="S104" s="173"/>
      <c r="T104" s="125">
        <v>2</v>
      </c>
      <c r="U104" s="126"/>
      <c r="V104" s="126">
        <v>9</v>
      </c>
      <c r="W104" s="127"/>
      <c r="X104" s="128">
        <v>4</v>
      </c>
      <c r="Y104" s="126"/>
      <c r="Z104" s="126">
        <v>6</v>
      </c>
      <c r="AA104" s="129"/>
      <c r="AB104" s="125">
        <v>4</v>
      </c>
      <c r="AC104" s="126"/>
      <c r="AD104" s="126">
        <v>6</v>
      </c>
      <c r="AE104" s="127"/>
      <c r="AF104" s="125">
        <v>4</v>
      </c>
      <c r="AG104" s="126"/>
      <c r="AH104" s="126">
        <v>6</v>
      </c>
      <c r="AI104" s="127"/>
    </row>
    <row r="105" spans="20:35" ht="12"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6"/>
    </row>
    <row r="127" spans="1:35" ht="15.75">
      <c r="A127" s="16" t="s">
        <v>200</v>
      </c>
      <c r="B127" s="111" t="s">
        <v>201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</row>
    <row r="128" spans="1:35" ht="15.75">
      <c r="A128" s="16"/>
      <c r="B128" s="111" t="s">
        <v>202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</row>
    <row r="130" spans="1:35" ht="36" customHeight="1">
      <c r="A130" s="108" t="s">
        <v>187</v>
      </c>
      <c r="B130" s="108" t="s">
        <v>203</v>
      </c>
      <c r="C130" s="107" t="s">
        <v>188</v>
      </c>
      <c r="D130" s="107"/>
      <c r="E130" s="107"/>
      <c r="F130" s="107"/>
      <c r="G130" s="107"/>
      <c r="H130" s="106" t="s">
        <v>191</v>
      </c>
      <c r="I130" s="106"/>
      <c r="J130" s="106"/>
      <c r="K130" s="106"/>
      <c r="L130" s="106"/>
      <c r="M130" s="106"/>
      <c r="N130" s="106"/>
      <c r="O130" s="106"/>
      <c r="P130" s="106" t="s">
        <v>158</v>
      </c>
      <c r="Q130" s="106"/>
      <c r="R130" s="106"/>
      <c r="S130" s="106"/>
      <c r="T130" s="108" t="s">
        <v>204</v>
      </c>
      <c r="U130" s="108"/>
      <c r="V130" s="108"/>
      <c r="W130" s="108"/>
      <c r="X130" s="108"/>
      <c r="Y130" s="108" t="s">
        <v>100</v>
      </c>
      <c r="Z130" s="108"/>
      <c r="AA130" s="108"/>
      <c r="AB130" s="108"/>
      <c r="AC130" s="108"/>
      <c r="AD130" s="108" t="s">
        <v>192</v>
      </c>
      <c r="AE130" s="108"/>
      <c r="AF130" s="108"/>
      <c r="AG130" s="108" t="s">
        <v>193</v>
      </c>
      <c r="AH130" s="108"/>
      <c r="AI130" s="108"/>
    </row>
    <row r="131" spans="1:35" ht="61.5" customHeight="1">
      <c r="A131" s="109"/>
      <c r="B131" s="109"/>
      <c r="C131" s="107"/>
      <c r="D131" s="107"/>
      <c r="E131" s="107"/>
      <c r="F131" s="107"/>
      <c r="G131" s="107"/>
      <c r="H131" s="106" t="s">
        <v>189</v>
      </c>
      <c r="I131" s="106"/>
      <c r="J131" s="106"/>
      <c r="K131" s="106"/>
      <c r="L131" s="106"/>
      <c r="M131" s="106" t="s">
        <v>190</v>
      </c>
      <c r="N131" s="106"/>
      <c r="O131" s="106"/>
      <c r="P131" s="106"/>
      <c r="Q131" s="106"/>
      <c r="R131" s="106"/>
      <c r="S131" s="106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</row>
    <row r="132" spans="1:35" ht="12">
      <c r="A132" s="40">
        <v>1</v>
      </c>
      <c r="B132" s="40">
        <v>2</v>
      </c>
      <c r="C132" s="103">
        <v>3</v>
      </c>
      <c r="D132" s="104"/>
      <c r="E132" s="104"/>
      <c r="F132" s="104"/>
      <c r="G132" s="105"/>
      <c r="H132" s="103">
        <v>4</v>
      </c>
      <c r="I132" s="104"/>
      <c r="J132" s="104"/>
      <c r="K132" s="104"/>
      <c r="L132" s="105"/>
      <c r="M132" s="103">
        <v>5</v>
      </c>
      <c r="N132" s="104"/>
      <c r="O132" s="105"/>
      <c r="P132" s="103">
        <v>6</v>
      </c>
      <c r="Q132" s="104"/>
      <c r="R132" s="104"/>
      <c r="S132" s="105"/>
      <c r="T132" s="96">
        <v>7</v>
      </c>
      <c r="U132" s="97"/>
      <c r="V132" s="97"/>
      <c r="W132" s="97"/>
      <c r="X132" s="98"/>
      <c r="Y132" s="96">
        <v>8</v>
      </c>
      <c r="Z132" s="97"/>
      <c r="AA132" s="97"/>
      <c r="AB132" s="97"/>
      <c r="AC132" s="98"/>
      <c r="AD132" s="96">
        <v>9</v>
      </c>
      <c r="AE132" s="97"/>
      <c r="AF132" s="98"/>
      <c r="AG132" s="96">
        <v>10</v>
      </c>
      <c r="AH132" s="97"/>
      <c r="AI132" s="98"/>
    </row>
    <row r="133" spans="1:35" ht="18.75">
      <c r="A133" s="41" t="s">
        <v>6</v>
      </c>
      <c r="B133" s="42">
        <f>T95+V95</f>
        <v>1404</v>
      </c>
      <c r="C133" s="90">
        <f>T96+V96</f>
        <v>0</v>
      </c>
      <c r="D133" s="91"/>
      <c r="E133" s="91"/>
      <c r="F133" s="91"/>
      <c r="G133" s="92"/>
      <c r="H133" s="90">
        <f>T97+V97</f>
        <v>0</v>
      </c>
      <c r="I133" s="91"/>
      <c r="J133" s="91"/>
      <c r="K133" s="91"/>
      <c r="L133" s="92"/>
      <c r="M133" s="93">
        <f>T98+V98</f>
        <v>0</v>
      </c>
      <c r="N133" s="94"/>
      <c r="O133" s="95"/>
      <c r="P133" s="90">
        <f>T101+V101</f>
        <v>0</v>
      </c>
      <c r="Q133" s="91"/>
      <c r="R133" s="91"/>
      <c r="S133" s="92"/>
      <c r="T133" s="90">
        <f>T100+V100</f>
        <v>72</v>
      </c>
      <c r="U133" s="91"/>
      <c r="V133" s="91"/>
      <c r="W133" s="91"/>
      <c r="X133" s="92"/>
      <c r="Y133" s="99"/>
      <c r="Z133" s="91"/>
      <c r="AA133" s="91"/>
      <c r="AB133" s="91"/>
      <c r="AC133" s="92"/>
      <c r="AD133" s="90">
        <f>B133+C133+H133+M133+P133+T133+Y133</f>
        <v>1476</v>
      </c>
      <c r="AE133" s="91"/>
      <c r="AF133" s="92"/>
      <c r="AG133" s="99">
        <v>11</v>
      </c>
      <c r="AH133" s="91"/>
      <c r="AI133" s="92"/>
    </row>
    <row r="134" spans="1:35" ht="18.75">
      <c r="A134" s="41" t="s">
        <v>7</v>
      </c>
      <c r="B134" s="42">
        <f>X95+Z95</f>
        <v>1224</v>
      </c>
      <c r="C134" s="90">
        <f>X96+Z96</f>
        <v>144</v>
      </c>
      <c r="D134" s="91"/>
      <c r="E134" s="91"/>
      <c r="F134" s="91"/>
      <c r="G134" s="92"/>
      <c r="H134" s="90">
        <f>X97+Z97</f>
        <v>0</v>
      </c>
      <c r="I134" s="91"/>
      <c r="J134" s="91"/>
      <c r="K134" s="91"/>
      <c r="L134" s="92"/>
      <c r="M134" s="93">
        <f>X98+Z98</f>
        <v>0</v>
      </c>
      <c r="N134" s="94"/>
      <c r="O134" s="95"/>
      <c r="P134" s="90">
        <f>X101+Z101</f>
        <v>60</v>
      </c>
      <c r="Q134" s="91"/>
      <c r="R134" s="91"/>
      <c r="S134" s="92"/>
      <c r="T134" s="90">
        <f>X100+Z100</f>
        <v>48</v>
      </c>
      <c r="U134" s="91"/>
      <c r="V134" s="91"/>
      <c r="W134" s="91"/>
      <c r="X134" s="92"/>
      <c r="Y134" s="99"/>
      <c r="Z134" s="91"/>
      <c r="AA134" s="91"/>
      <c r="AB134" s="91"/>
      <c r="AC134" s="92"/>
      <c r="AD134" s="90">
        <f>B134+C134+H134+M134+P134+T134+Y134</f>
        <v>1476</v>
      </c>
      <c r="AE134" s="91"/>
      <c r="AF134" s="92"/>
      <c r="AG134" s="99">
        <v>11</v>
      </c>
      <c r="AH134" s="91"/>
      <c r="AI134" s="92"/>
    </row>
    <row r="135" spans="1:35" ht="18.75">
      <c r="A135" s="41" t="s">
        <v>8</v>
      </c>
      <c r="B135" s="42">
        <f>AB95+AD95</f>
        <v>900</v>
      </c>
      <c r="C135" s="90">
        <f>AB96+AD96</f>
        <v>180</v>
      </c>
      <c r="D135" s="91"/>
      <c r="E135" s="91"/>
      <c r="F135" s="91"/>
      <c r="G135" s="92"/>
      <c r="H135" s="90">
        <f>AB97+AD97</f>
        <v>324</v>
      </c>
      <c r="I135" s="91"/>
      <c r="J135" s="91"/>
      <c r="K135" s="91"/>
      <c r="L135" s="92"/>
      <c r="M135" s="93">
        <f>AB98+AD98</f>
        <v>0</v>
      </c>
      <c r="N135" s="94"/>
      <c r="O135" s="95"/>
      <c r="P135" s="90">
        <f>AB101+AD101</f>
        <v>60</v>
      </c>
      <c r="Q135" s="91"/>
      <c r="R135" s="91"/>
      <c r="S135" s="92"/>
      <c r="T135" s="90">
        <f>AB100+AD100</f>
        <v>48</v>
      </c>
      <c r="U135" s="91"/>
      <c r="V135" s="91"/>
      <c r="W135" s="91"/>
      <c r="X135" s="92"/>
      <c r="Y135" s="99"/>
      <c r="Z135" s="91"/>
      <c r="AA135" s="91"/>
      <c r="AB135" s="91"/>
      <c r="AC135" s="92"/>
      <c r="AD135" s="90">
        <f>B135+C135+H135+M135+P135+T135+Y135</f>
        <v>1512</v>
      </c>
      <c r="AE135" s="91"/>
      <c r="AF135" s="92"/>
      <c r="AG135" s="99">
        <v>10</v>
      </c>
      <c r="AH135" s="91"/>
      <c r="AI135" s="92"/>
    </row>
    <row r="136" spans="1:35" ht="18.75">
      <c r="A136" s="41" t="s">
        <v>9</v>
      </c>
      <c r="B136" s="42">
        <f>AF95+AH95</f>
        <v>408</v>
      </c>
      <c r="C136" s="90">
        <f>AF96+AH96</f>
        <v>432</v>
      </c>
      <c r="D136" s="91"/>
      <c r="E136" s="91"/>
      <c r="F136" s="91"/>
      <c r="G136" s="92"/>
      <c r="H136" s="90">
        <f>AF97+AH97</f>
        <v>144</v>
      </c>
      <c r="I136" s="91"/>
      <c r="J136" s="91"/>
      <c r="K136" s="91"/>
      <c r="L136" s="92"/>
      <c r="M136" s="93">
        <f>AF98+AH98</f>
        <v>144</v>
      </c>
      <c r="N136" s="94"/>
      <c r="O136" s="95"/>
      <c r="P136" s="90">
        <f>AF101+AH101</f>
        <v>60</v>
      </c>
      <c r="Q136" s="91"/>
      <c r="R136" s="91"/>
      <c r="S136" s="92"/>
      <c r="T136" s="90">
        <f>AF100+AH100</f>
        <v>72</v>
      </c>
      <c r="U136" s="91"/>
      <c r="V136" s="91"/>
      <c r="W136" s="91"/>
      <c r="X136" s="92"/>
      <c r="Y136" s="90">
        <f>K90</f>
        <v>216</v>
      </c>
      <c r="Z136" s="91"/>
      <c r="AA136" s="91"/>
      <c r="AB136" s="91"/>
      <c r="AC136" s="92"/>
      <c r="AD136" s="90">
        <f>B136+C136+H136+M136+P136+T136+Y136</f>
        <v>1476</v>
      </c>
      <c r="AE136" s="91"/>
      <c r="AF136" s="92"/>
      <c r="AG136" s="99">
        <v>2</v>
      </c>
      <c r="AH136" s="91"/>
      <c r="AI136" s="92"/>
    </row>
    <row r="137" spans="1:35" ht="18.75">
      <c r="A137" s="41" t="s">
        <v>101</v>
      </c>
      <c r="B137" s="43">
        <f>B133+B134+B135+B136</f>
        <v>3936</v>
      </c>
      <c r="C137" s="100">
        <f>C133+C134+C135+C136</f>
        <v>756</v>
      </c>
      <c r="D137" s="101"/>
      <c r="E137" s="101"/>
      <c r="F137" s="101"/>
      <c r="G137" s="102"/>
      <c r="H137" s="100">
        <f>H133+H134+H135+H136</f>
        <v>468</v>
      </c>
      <c r="I137" s="101"/>
      <c r="J137" s="101"/>
      <c r="K137" s="101"/>
      <c r="L137" s="102"/>
      <c r="M137" s="100">
        <f>M133+M134+M135+M136</f>
        <v>144</v>
      </c>
      <c r="N137" s="101"/>
      <c r="O137" s="102"/>
      <c r="P137" s="100">
        <f>P133+P134+P135+P136</f>
        <v>180</v>
      </c>
      <c r="Q137" s="101"/>
      <c r="R137" s="101"/>
      <c r="S137" s="102"/>
      <c r="T137" s="93">
        <f>T133+T134+T135+T136</f>
        <v>240</v>
      </c>
      <c r="U137" s="94"/>
      <c r="V137" s="94"/>
      <c r="W137" s="94"/>
      <c r="X137" s="95"/>
      <c r="Y137" s="93">
        <f>Y133+Y134+Y135+Y136</f>
        <v>216</v>
      </c>
      <c r="Z137" s="94"/>
      <c r="AA137" s="94"/>
      <c r="AB137" s="94"/>
      <c r="AC137" s="95"/>
      <c r="AD137" s="93">
        <f>B137+C137+H137+M137+P137+T137+Y137</f>
        <v>5940</v>
      </c>
      <c r="AE137" s="94"/>
      <c r="AF137" s="95"/>
      <c r="AG137" s="110">
        <f>AG133+AG134+AG135+AG136</f>
        <v>34</v>
      </c>
      <c r="AH137" s="94"/>
      <c r="AI137" s="95"/>
    </row>
  </sheetData>
  <sheetProtection/>
  <mergeCells count="254">
    <mergeCell ref="C89:J89"/>
    <mergeCell ref="AH101:AI101"/>
    <mergeCell ref="AH102:AI102"/>
    <mergeCell ref="C80:J80"/>
    <mergeCell ref="C74:J74"/>
    <mergeCell ref="C69:J69"/>
    <mergeCell ref="AH95:AI95"/>
    <mergeCell ref="AH96:AI96"/>
    <mergeCell ref="AH97:AI97"/>
    <mergeCell ref="AH98:AI98"/>
    <mergeCell ref="AH99:AI99"/>
    <mergeCell ref="AH100:AI100"/>
    <mergeCell ref="AD101:AE101"/>
    <mergeCell ref="AD102:AE102"/>
    <mergeCell ref="AF95:AG95"/>
    <mergeCell ref="AF96:AG96"/>
    <mergeCell ref="AF97:AG97"/>
    <mergeCell ref="AF98:AG98"/>
    <mergeCell ref="AF99:AG99"/>
    <mergeCell ref="AF100:AG100"/>
    <mergeCell ref="AF101:AG101"/>
    <mergeCell ref="AF102:AG102"/>
    <mergeCell ref="AB99:AC99"/>
    <mergeCell ref="AB100:AC100"/>
    <mergeCell ref="AB101:AC101"/>
    <mergeCell ref="AB102:AC102"/>
    <mergeCell ref="AD95:AE95"/>
    <mergeCell ref="AD96:AE96"/>
    <mergeCell ref="AD97:AE97"/>
    <mergeCell ref="AD98:AE98"/>
    <mergeCell ref="AD99:AE99"/>
    <mergeCell ref="AD100:AE100"/>
    <mergeCell ref="Z96:AA96"/>
    <mergeCell ref="Z95:AA95"/>
    <mergeCell ref="AB95:AC95"/>
    <mergeCell ref="AB96:AC96"/>
    <mergeCell ref="AB97:AC97"/>
    <mergeCell ref="AB98:AC98"/>
    <mergeCell ref="X98:Y98"/>
    <mergeCell ref="X97:Y97"/>
    <mergeCell ref="X96:Y96"/>
    <mergeCell ref="X95:Y95"/>
    <mergeCell ref="Z102:AA102"/>
    <mergeCell ref="Z101:AA101"/>
    <mergeCell ref="Z100:AA100"/>
    <mergeCell ref="Z99:AA99"/>
    <mergeCell ref="Z98:AA98"/>
    <mergeCell ref="Z97:AA97"/>
    <mergeCell ref="V101:W101"/>
    <mergeCell ref="V102:W102"/>
    <mergeCell ref="X102:Y102"/>
    <mergeCell ref="X101:Y101"/>
    <mergeCell ref="X100:Y100"/>
    <mergeCell ref="X99:Y99"/>
    <mergeCell ref="V95:W95"/>
    <mergeCell ref="V96:W96"/>
    <mergeCell ref="V97:W97"/>
    <mergeCell ref="V98:W98"/>
    <mergeCell ref="V99:W99"/>
    <mergeCell ref="V100:W100"/>
    <mergeCell ref="A101:K101"/>
    <mergeCell ref="A102:K102"/>
    <mergeCell ref="A103:K103"/>
    <mergeCell ref="A104:K104"/>
    <mergeCell ref="T96:U96"/>
    <mergeCell ref="T95:U95"/>
    <mergeCell ref="T97:U97"/>
    <mergeCell ref="T98:U98"/>
    <mergeCell ref="T99:U99"/>
    <mergeCell ref="T100:U100"/>
    <mergeCell ref="M104:S104"/>
    <mergeCell ref="M100:S100"/>
    <mergeCell ref="M101:S101"/>
    <mergeCell ref="M102:S102"/>
    <mergeCell ref="A95:K95"/>
    <mergeCell ref="A96:K96"/>
    <mergeCell ref="A97:K97"/>
    <mergeCell ref="A98:K98"/>
    <mergeCell ref="A99:K99"/>
    <mergeCell ref="A100:K100"/>
    <mergeCell ref="M95:S95"/>
    <mergeCell ref="M96:S96"/>
    <mergeCell ref="M97:S97"/>
    <mergeCell ref="M98:S98"/>
    <mergeCell ref="M99:S99"/>
    <mergeCell ref="M103:S103"/>
    <mergeCell ref="AD103:AE103"/>
    <mergeCell ref="AD104:AE104"/>
    <mergeCell ref="AF103:AG103"/>
    <mergeCell ref="AF104:AG104"/>
    <mergeCell ref="AH103:AI103"/>
    <mergeCell ref="AH104:AI104"/>
    <mergeCell ref="A88:B88"/>
    <mergeCell ref="A89:B89"/>
    <mergeCell ref="AD12:AD17"/>
    <mergeCell ref="AE12:AE17"/>
    <mergeCell ref="AF12:AF17"/>
    <mergeCell ref="T103:U103"/>
    <mergeCell ref="V103:W103"/>
    <mergeCell ref="X103:Y103"/>
    <mergeCell ref="Z103:AA103"/>
    <mergeCell ref="AB103:AC103"/>
    <mergeCell ref="AG12:AG17"/>
    <mergeCell ref="AH12:AH17"/>
    <mergeCell ref="AI12:AI17"/>
    <mergeCell ref="X12:X17"/>
    <mergeCell ref="Y12:Y17"/>
    <mergeCell ref="Z12:Z17"/>
    <mergeCell ref="AA12:AA17"/>
    <mergeCell ref="AB12:AB17"/>
    <mergeCell ref="AC12:AC17"/>
    <mergeCell ref="AH8:AI9"/>
    <mergeCell ref="T10:U11"/>
    <mergeCell ref="V10:W11"/>
    <mergeCell ref="X10:Y11"/>
    <mergeCell ref="Z10:AA11"/>
    <mergeCell ref="AB10:AC11"/>
    <mergeCell ref="AD10:AE11"/>
    <mergeCell ref="AF10:AG11"/>
    <mergeCell ref="AH10:AI11"/>
    <mergeCell ref="T8:U9"/>
    <mergeCell ref="T7:W7"/>
    <mergeCell ref="AB8:AC9"/>
    <mergeCell ref="AD8:AE9"/>
    <mergeCell ref="Q6:Q17"/>
    <mergeCell ref="T12:T17"/>
    <mergeCell ref="U12:U17"/>
    <mergeCell ref="V12:V17"/>
    <mergeCell ref="W12:W17"/>
    <mergeCell ref="X7:AA7"/>
    <mergeCell ref="AB7:AE7"/>
    <mergeCell ref="L4:S4"/>
    <mergeCell ref="M5:S5"/>
    <mergeCell ref="M6:P6"/>
    <mergeCell ref="N7:P7"/>
    <mergeCell ref="M7:M17"/>
    <mergeCell ref="R6:R17"/>
    <mergeCell ref="AD87:AE87"/>
    <mergeCell ref="A87:B87"/>
    <mergeCell ref="L95:L104"/>
    <mergeCell ref="B4:B17"/>
    <mergeCell ref="A4:A17"/>
    <mergeCell ref="B1:AI1"/>
    <mergeCell ref="B2:AI2"/>
    <mergeCell ref="N8:N17"/>
    <mergeCell ref="O8:O17"/>
    <mergeCell ref="P8:P17"/>
    <mergeCell ref="C4:J17"/>
    <mergeCell ref="L5:L17"/>
    <mergeCell ref="S6:S17"/>
    <mergeCell ref="T4:AI6"/>
    <mergeCell ref="AF8:AG9"/>
    <mergeCell ref="AF7:AI7"/>
    <mergeCell ref="V8:W9"/>
    <mergeCell ref="X8:Y9"/>
    <mergeCell ref="Z8:AA9"/>
    <mergeCell ref="K4:K17"/>
    <mergeCell ref="AF89:AG89"/>
    <mergeCell ref="AH89:AI89"/>
    <mergeCell ref="T89:U89"/>
    <mergeCell ref="V89:W89"/>
    <mergeCell ref="X89:Y89"/>
    <mergeCell ref="Z89:AA89"/>
    <mergeCell ref="AB89:AC89"/>
    <mergeCell ref="AD89:AE89"/>
    <mergeCell ref="AB87:AC87"/>
    <mergeCell ref="T104:U104"/>
    <mergeCell ref="V104:W104"/>
    <mergeCell ref="X104:Y104"/>
    <mergeCell ref="Z104:AA104"/>
    <mergeCell ref="AB104:AC104"/>
    <mergeCell ref="T101:U101"/>
    <mergeCell ref="T102:U102"/>
    <mergeCell ref="T87:U87"/>
    <mergeCell ref="V87:W87"/>
    <mergeCell ref="C35:J35"/>
    <mergeCell ref="C19:J19"/>
    <mergeCell ref="AH87:AI87"/>
    <mergeCell ref="T88:U88"/>
    <mergeCell ref="V88:W88"/>
    <mergeCell ref="X88:Y88"/>
    <mergeCell ref="Z88:AA88"/>
    <mergeCell ref="AB88:AC88"/>
    <mergeCell ref="AD88:AE88"/>
    <mergeCell ref="AF88:AG88"/>
    <mergeCell ref="B127:AI127"/>
    <mergeCell ref="B128:AI128"/>
    <mergeCell ref="C63:J63"/>
    <mergeCell ref="C62:J62"/>
    <mergeCell ref="C45:J45"/>
    <mergeCell ref="C41:J41"/>
    <mergeCell ref="AH88:AI88"/>
    <mergeCell ref="AF87:AG87"/>
    <mergeCell ref="X87:Y87"/>
    <mergeCell ref="Z87:AA87"/>
    <mergeCell ref="AG134:AI134"/>
    <mergeCell ref="AG135:AI135"/>
    <mergeCell ref="A130:A131"/>
    <mergeCell ref="B130:B131"/>
    <mergeCell ref="AG136:AI136"/>
    <mergeCell ref="AG137:AI137"/>
    <mergeCell ref="P130:S131"/>
    <mergeCell ref="M131:O131"/>
    <mergeCell ref="M132:O132"/>
    <mergeCell ref="M133:O133"/>
    <mergeCell ref="AG132:AI132"/>
    <mergeCell ref="AG133:AI133"/>
    <mergeCell ref="AG130:AI131"/>
    <mergeCell ref="AD130:AF131"/>
    <mergeCell ref="Y130:AC131"/>
    <mergeCell ref="T130:X131"/>
    <mergeCell ref="T132:X132"/>
    <mergeCell ref="T133:X133"/>
    <mergeCell ref="AD132:AF132"/>
    <mergeCell ref="AD133:AF133"/>
    <mergeCell ref="H131:L131"/>
    <mergeCell ref="H130:O130"/>
    <mergeCell ref="C130:G131"/>
    <mergeCell ref="C132:G132"/>
    <mergeCell ref="C133:G133"/>
    <mergeCell ref="C134:G134"/>
    <mergeCell ref="M134:O134"/>
    <mergeCell ref="C135:G135"/>
    <mergeCell ref="C136:G136"/>
    <mergeCell ref="C137:G137"/>
    <mergeCell ref="H132:L132"/>
    <mergeCell ref="H133:L133"/>
    <mergeCell ref="H134:L134"/>
    <mergeCell ref="H135:L135"/>
    <mergeCell ref="H136:L136"/>
    <mergeCell ref="H137:L137"/>
    <mergeCell ref="M135:O135"/>
    <mergeCell ref="M136:O136"/>
    <mergeCell ref="M137:O137"/>
    <mergeCell ref="P132:S132"/>
    <mergeCell ref="P133:S133"/>
    <mergeCell ref="P134:S134"/>
    <mergeCell ref="P135:S135"/>
    <mergeCell ref="P136:S136"/>
    <mergeCell ref="P137:S137"/>
    <mergeCell ref="Y132:AC132"/>
    <mergeCell ref="Y133:AC133"/>
    <mergeCell ref="Y134:AC134"/>
    <mergeCell ref="Y135:AC135"/>
    <mergeCell ref="Y136:AC136"/>
    <mergeCell ref="Y137:AC137"/>
    <mergeCell ref="AD134:AF134"/>
    <mergeCell ref="AD135:AF135"/>
    <mergeCell ref="AD136:AF136"/>
    <mergeCell ref="AD137:AF137"/>
    <mergeCell ref="T134:X134"/>
    <mergeCell ref="T135:X135"/>
    <mergeCell ref="T136:X136"/>
    <mergeCell ref="T137:X137"/>
  </mergeCells>
  <printOptions/>
  <pageMargins left="0.25" right="0.25" top="0.4791666666666667" bottom="0.4166666666666667" header="0.3" footer="0.3"/>
  <pageSetup fitToHeight="0" fitToWidth="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2020-06-19T07:07:46Z</cp:lastPrinted>
  <dcterms:created xsi:type="dcterms:W3CDTF">2019-09-05T05:33:04Z</dcterms:created>
  <dcterms:modified xsi:type="dcterms:W3CDTF">2020-10-06T14:55:58Z</dcterms:modified>
  <cp:category/>
  <cp:version/>
  <cp:contentType/>
  <cp:contentStatus/>
  <cp:revision>1</cp:revision>
</cp:coreProperties>
</file>