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<sst xmlns="http://schemas.openxmlformats.org/spreadsheetml/2006/main" count="1111" uniqueCount="203">
  <si>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</si>
  <si>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</si>
  <si>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</si>
  <si>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</si>
  <si>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Распределение обязательной нагрузки по курсам и семестрам   (час. в семестр)</t>
  </si>
  <si>
    <t>1 курс</t>
  </si>
  <si>
    <t>2 курс</t>
  </si>
  <si>
    <t>3 курс</t>
  </si>
  <si>
    <t>4 курс</t>
  </si>
  <si>
    <t>1 семестр</t>
  </si>
  <si>
    <t>2 семестр</t>
  </si>
  <si>
    <t>5 семестр</t>
  </si>
  <si>
    <t>6 семестр</t>
  </si>
  <si>
    <t>7 семестр</t>
  </si>
  <si>
    <t>8 семестр</t>
  </si>
  <si>
    <t>ОУД.00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</si>
  <si>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</si>
  <si>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</si>
  <si>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</si>
  <si>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</si>
  <si>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</si>
  <si>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</si>
  <si>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</si>
  <si>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ОДП.04</t>
  </si>
  <si>
    <t>Математика</t>
  </si>
  <si>
    <t>ОДБ.05</t>
  </si>
  <si>
    <t>История</t>
  </si>
  <si>
    <t>ОДБ.06</t>
  </si>
  <si>
    <t>Физическая культура</t>
  </si>
  <si>
    <t>ОДБ.07</t>
  </si>
  <si>
    <t>Основы безопасности жизнедеятельности</t>
  </si>
  <si>
    <t>ОДБ.08</t>
  </si>
  <si>
    <t>Астрономия</t>
  </si>
  <si>
    <t>Информатика</t>
  </si>
  <si>
    <t>Физика</t>
  </si>
  <si>
    <t>ОДБ.11</t>
  </si>
  <si>
    <t>Химия</t>
  </si>
  <si>
    <t>Обществознание (вкл. экономику и право)</t>
  </si>
  <si>
    <t>ОДБ.12</t>
  </si>
  <si>
    <t>Биолгоия</t>
  </si>
  <si>
    <t>Индивидуальный 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</si>
  <si>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</si>
  <si>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</si>
  <si>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</si>
  <si>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</si>
  <si>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</si>
  <si>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</si>
  <si>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</si>
  <si>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Физическая культра</t>
  </si>
  <si>
    <t>ЕН.00</t>
  </si>
  <si>
    <t xml:space="preserve">Математический и общий естественнонаучный цикл </t>
  </si>
  <si>
    <t>ЕН.01</t>
  </si>
  <si>
    <t>ЕН.03</t>
  </si>
  <si>
    <t>Экологические основы природопользования</t>
  </si>
  <si>
    <t>ОП.00</t>
  </si>
  <si>
    <t>Общепрофессиональный цикл</t>
  </si>
  <si>
    <t>Инженерная графика</t>
  </si>
  <si>
    <t>Техническая механика</t>
  </si>
  <si>
    <t>ГИА</t>
  </si>
  <si>
    <t>Государственная итоговая аттестация</t>
  </si>
  <si>
    <t>ПМ 01</t>
  </si>
  <si>
    <t>МДК 01.01</t>
  </si>
  <si>
    <t>ПП 01</t>
  </si>
  <si>
    <t>ПМ 02</t>
  </si>
  <si>
    <t>МДК 02.01</t>
  </si>
  <si>
    <t>ПП 02</t>
  </si>
  <si>
    <t>ПМ 03</t>
  </si>
  <si>
    <t>МДК 03.01</t>
  </si>
  <si>
    <t>ПП 03</t>
  </si>
  <si>
    <t>ПМ 04</t>
  </si>
  <si>
    <t>МДК 04.01</t>
  </si>
  <si>
    <t>ПП 04</t>
  </si>
  <si>
    <t>ПМ 05</t>
  </si>
  <si>
    <t>МДК 05.01</t>
  </si>
  <si>
    <t>УП 05.01</t>
  </si>
  <si>
    <t>Всего</t>
  </si>
  <si>
    <t>зачётов</t>
  </si>
  <si>
    <t>Объём образовательной нагрузки</t>
  </si>
  <si>
    <t>Во взаимосвязи с преподавателем</t>
  </si>
  <si>
    <t>Теоретическое обучение</t>
  </si>
  <si>
    <t>Лабораторных и практических занятий</t>
  </si>
  <si>
    <t>в т. ч. по учебным дисциплинам и МДК</t>
  </si>
  <si>
    <t>Нагрузка на дисциплины и МДК</t>
  </si>
  <si>
    <t>По практике производственной и учебной</t>
  </si>
  <si>
    <t>Консультации</t>
  </si>
  <si>
    <t>Промежуточная аттестация</t>
  </si>
  <si>
    <t>Курсовых работ</t>
  </si>
  <si>
    <t>Самостоятельная работа</t>
  </si>
  <si>
    <t>Всего учебных занятий</t>
  </si>
  <si>
    <t>Во вз.</t>
  </si>
  <si>
    <t>16 недель</t>
  </si>
  <si>
    <t>24 недели</t>
  </si>
  <si>
    <t>Социальная адаптация и основы социально-правовых знаний</t>
  </si>
  <si>
    <t>Преддипломная практика</t>
  </si>
  <si>
    <t>ПДП</t>
  </si>
  <si>
    <t>Промежуточная аттестация и консультации</t>
  </si>
  <si>
    <t>Подготовка к защите дипломного проекта (работы)</t>
  </si>
  <si>
    <t>Защита дипломного проекта (работы)</t>
  </si>
  <si>
    <t>Демонстрационный экзамен</t>
  </si>
  <si>
    <t>ИТОГО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</si>
  <si>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</si>
  <si>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</si>
  <si>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</si>
  <si>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</si>
  <si>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Экзамены</t>
  </si>
  <si>
    <t>ВСЕГО</t>
  </si>
  <si>
    <r>
      <rPr>
        <b/>
        <sz val="9"/>
        <rFont val="Times New Roman"/>
        <family val="1"/>
      </rPr>
      <t>Количество</t>
    </r>
    <r>
      <rPr>
        <sz val="9"/>
        <rFont val="Times New Roman"/>
        <family val="1"/>
      </rPr>
      <t xml:space="preserve"> экзаменов</t>
    </r>
  </si>
  <si>
    <t>Государственная (итоговая) аттестация</t>
  </si>
  <si>
    <t>1. Программа обучения по специальности</t>
  </si>
  <si>
    <t>1.1 Дипломный проект (работа)</t>
  </si>
  <si>
    <t>Выполнение дипломного проекта (работы) с _______________________ по ____________________ (всего ___________ недель)</t>
  </si>
  <si>
    <t>Защита дипломного проекта (работы)          с _______________________ по ____________________ (всего 1 неделя)</t>
  </si>
  <si>
    <t>2.</t>
  </si>
  <si>
    <t>План учебного процесса</t>
  </si>
  <si>
    <t>2.1</t>
  </si>
  <si>
    <t>Основы предпринимательской деятельности и планирование профессиональной карьеры</t>
  </si>
  <si>
    <t>П.00</t>
  </si>
  <si>
    <t>Профессиональный цикл</t>
  </si>
  <si>
    <t>Промежуточная аттестация по модулю</t>
  </si>
  <si>
    <t>25 недель</t>
  </si>
  <si>
    <t>4 семестр</t>
  </si>
  <si>
    <t>3 семестр</t>
  </si>
  <si>
    <t>Э,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</si>
  <si>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</si>
  <si>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</si>
  <si>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</si>
  <si>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</si>
  <si>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</si>
  <si>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</si>
  <si>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</si>
  <si>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</si>
  <si>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</si>
  <si>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</si>
  <si>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</si>
  <si>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ОПД.13</t>
  </si>
  <si>
    <t>ОПД.15</t>
  </si>
  <si>
    <t>Дз,</t>
  </si>
  <si>
    <t>-,</t>
  </si>
  <si>
    <t>-</t>
  </si>
  <si>
    <t>1.</t>
  </si>
  <si>
    <t>Сводные данные по бюджету времени (в часах) для специальности</t>
  </si>
  <si>
    <t>Курсы</t>
  </si>
  <si>
    <r>
      <t>Обучение по дисциплинам и междисциплинарным курсам</t>
    </r>
    <r>
      <rPr>
        <b/>
        <i/>
        <sz val="10"/>
        <rFont val="Times New Roman"/>
        <family val="1"/>
      </rPr>
      <t xml:space="preserve"> и консультации</t>
    </r>
  </si>
  <si>
    <t>Всего (по курсам)</t>
  </si>
  <si>
    <t>Преддипломная</t>
  </si>
  <si>
    <t>По профилю профессии / специальности</t>
  </si>
  <si>
    <t>Учебная практика</t>
  </si>
  <si>
    <t>Производственная практика</t>
  </si>
  <si>
    <t>Математика: алгебра, начала математического анализа, геометрия</t>
  </si>
  <si>
    <t>ОДБ.09</t>
  </si>
  <si>
    <t>ОДБ.10</t>
  </si>
  <si>
    <t>ОДП.13</t>
  </si>
  <si>
    <t>ОДП.14</t>
  </si>
  <si>
    <t>Русский родной язык</t>
  </si>
  <si>
    <t>ОДП.15</t>
  </si>
  <si>
    <t>З,</t>
  </si>
  <si>
    <t>Электротехника и электроника</t>
  </si>
  <si>
    <t>Метрология, стандартизация и сертификация</t>
  </si>
  <si>
    <t>Материаловедение</t>
  </si>
  <si>
    <t>Теоретические основы теплотехники и гидравлики</t>
  </si>
  <si>
    <t>Информационные технологии в профессиональной деятельности</t>
  </si>
  <si>
    <t>Основы экономики</t>
  </si>
  <si>
    <t>Правовые основы профессиональной деятельности</t>
  </si>
  <si>
    <t>Охрана труда</t>
  </si>
  <si>
    <t>Безопасность жизнедеятельности</t>
  </si>
  <si>
    <t>Технология ремонта теплотехнического оборудования и оборудования систем тепло- и топливоснабжени</t>
  </si>
  <si>
    <t>Наладка и испытания теплотехнического оборудования и систем тепло- и топливоснабжения</t>
  </si>
  <si>
    <t>Организация и управление работой трудового коллектива</t>
  </si>
  <si>
    <t>Выполнение работ по одной или нескольким профессиям рабочих, должностям служащих</t>
  </si>
  <si>
    <t>Ремонт теплотехнического оборудования и систем тепло- и топливоснабжения</t>
  </si>
  <si>
    <t>Эксплуатация теплотехнического оборудования и систем тепло- и топливоснабжения</t>
  </si>
  <si>
    <t>УП 01</t>
  </si>
  <si>
    <t>МДК 04.02</t>
  </si>
  <si>
    <t>Экономика организации</t>
  </si>
  <si>
    <t>Выполнение работ по профессии 18505 Слесарь по обслуживанию тепловых сетей</t>
  </si>
  <si>
    <t>УП 05.02</t>
  </si>
  <si>
    <t>УП 05.03</t>
  </si>
  <si>
    <t>Слесарные работы</t>
  </si>
  <si>
    <t>Сварочные работы</t>
  </si>
  <si>
    <t>Трубозаготовительные работы</t>
  </si>
  <si>
    <t>Расчет и выбор теплотехнического оборудования и систем тепло- и топливоснабжения</t>
  </si>
  <si>
    <t>МДК 01.02</t>
  </si>
  <si>
    <r>
      <t xml:space="preserve">Промежуточная аттестация </t>
    </r>
    <r>
      <rPr>
        <b/>
        <i/>
        <sz val="10"/>
        <rFont val="Times New Roman"/>
        <family val="1"/>
      </rPr>
      <t>и консультации</t>
    </r>
  </si>
  <si>
    <t>Каникулы</t>
  </si>
  <si>
    <t>План учебного процесса для специальности 13.02.02 Теплоснабжение и теплотехническое оборудование (базовая подготовка).</t>
  </si>
  <si>
    <t>13.02.02 Теплоснабжение и теплотехническое оборудование (базовая подготовка).</t>
  </si>
  <si>
    <t>Дз</t>
  </si>
  <si>
    <t>З</t>
  </si>
  <si>
    <t>Э</t>
  </si>
  <si>
    <t>1З / 10ДЗ</t>
  </si>
  <si>
    <t>4Э</t>
  </si>
  <si>
    <t>0З / 4Дз</t>
  </si>
  <si>
    <t>0Э</t>
  </si>
  <si>
    <t>0З / 2Дз</t>
  </si>
  <si>
    <t>1З / 11ДЗ</t>
  </si>
  <si>
    <t>1Э</t>
  </si>
  <si>
    <t>1З / 2Дз</t>
  </si>
  <si>
    <t>1Э / 1Эм</t>
  </si>
  <si>
    <t>1З / 0Дз</t>
  </si>
  <si>
    <t>1З / 1Дз</t>
  </si>
  <si>
    <t>0Э / 1ЭмКв</t>
  </si>
  <si>
    <t>7З / 34Дз</t>
  </si>
  <si>
    <t>9Э / 4Эм / 1ЭмКв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</si>
</sst>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thin"/>
      <right style="medium"/>
      <top style="medium"/>
      <bottom style="medium"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" fontId="2" fillId="0" borderId="10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164" fontId="1" fillId="0" borderId="12" xfId="0" applyNumberFormat="1" applyFont="1" applyFill="1" applyBorder="1" applyAlignment="1">
      <alignment horizontal="right" vertical="top"/>
    </xf>
    <xf numFmtId="0" fontId="1" fillId="0" borderId="12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64" fontId="1" fillId="0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Fill="1" applyBorder="1" applyAlignment="1">
      <alignment horizontal="right" vertical="top"/>
    </xf>
    <xf numFmtId="164" fontId="1" fillId="0" borderId="13" xfId="0" applyNumberFormat="1" applyFont="1" applyFill="1" applyBorder="1" applyAlignment="1">
      <alignment horizontal="right" vertical="top"/>
    </xf>
    <xf numFmtId="164" fontId="1" fillId="0" borderId="16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right" vertical="top"/>
    </xf>
    <xf numFmtId="164" fontId="2" fillId="0" borderId="17" xfId="0" applyNumberFormat="1" applyFont="1" applyFill="1" applyBorder="1" applyAlignment="1">
      <alignment horizontal="right" vertical="top"/>
    </xf>
    <xf numFmtId="1" fontId="2" fillId="0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right" vertical="top"/>
    </xf>
    <xf numFmtId="164" fontId="1" fillId="0" borderId="23" xfId="0" applyNumberFormat="1" applyFont="1" applyFill="1" applyBorder="1" applyAlignment="1">
      <alignment horizontal="right" vertical="top"/>
    </xf>
    <xf numFmtId="164" fontId="1" fillId="0" borderId="22" xfId="0" applyNumberFormat="1" applyFont="1" applyFill="1" applyBorder="1" applyAlignment="1">
      <alignment horizontal="right" vertical="top"/>
    </xf>
    <xf numFmtId="1" fontId="1" fillId="0" borderId="24" xfId="0" applyNumberFormat="1" applyFont="1" applyFill="1" applyBorder="1" applyAlignment="1">
      <alignment horizontal="right" vertical="top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right" vertical="top"/>
    </xf>
    <xf numFmtId="1" fontId="12" fillId="0" borderId="13" xfId="0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 vertical="top"/>
    </xf>
    <xf numFmtId="0" fontId="1" fillId="0" borderId="16" xfId="0" applyNumberFormat="1" applyFont="1" applyFill="1" applyBorder="1" applyAlignment="1">
      <alignment horizontal="right" vertical="top"/>
    </xf>
    <xf numFmtId="0" fontId="1" fillId="0" borderId="24" xfId="0" applyNumberFormat="1" applyFont="1" applyFill="1" applyBorder="1" applyAlignment="1">
      <alignment horizontal="right" vertical="top"/>
    </xf>
    <xf numFmtId="0" fontId="1" fillId="0" borderId="13" xfId="0" applyNumberFormat="1" applyFont="1" applyFill="1" applyBorder="1" applyAlignment="1">
      <alignment horizontal="right" vertical="top"/>
    </xf>
    <xf numFmtId="0" fontId="1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 wrapText="1"/>
    </xf>
    <xf numFmtId="0" fontId="5" fillId="0" borderId="28" xfId="0" applyNumberFormat="1" applyFont="1" applyBorder="1" applyAlignment="1">
      <alignment horizontal="left" vertical="top" wrapText="1"/>
    </xf>
    <xf numFmtId="1" fontId="1" fillId="0" borderId="32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left" vertical="top" wrapText="1"/>
    </xf>
    <xf numFmtId="3" fontId="2" fillId="0" borderId="35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/>
    </xf>
    <xf numFmtId="1" fontId="2" fillId="0" borderId="39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9" fillId="0" borderId="39" xfId="0" applyNumberFormat="1" applyFont="1" applyFill="1" applyBorder="1" applyAlignment="1">
      <alignment horizontal="right" vertical="top"/>
    </xf>
    <xf numFmtId="1" fontId="2" fillId="0" borderId="40" xfId="0" applyNumberFormat="1" applyFont="1" applyFill="1" applyBorder="1" applyAlignment="1">
      <alignment horizontal="right" vertical="top"/>
    </xf>
    <xf numFmtId="49" fontId="1" fillId="0" borderId="41" xfId="0" applyNumberFormat="1" applyFont="1" applyFill="1" applyBorder="1" applyAlignment="1">
      <alignment horizontal="center" vertical="top"/>
    </xf>
    <xf numFmtId="0" fontId="5" fillId="0" borderId="41" xfId="0" applyNumberFormat="1" applyFont="1" applyFill="1" applyBorder="1" applyAlignment="1">
      <alignment horizontal="center" vertical="top"/>
    </xf>
    <xf numFmtId="1" fontId="5" fillId="0" borderId="28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right" vertical="top"/>
    </xf>
    <xf numFmtId="1" fontId="1" fillId="0" borderId="0" xfId="0" applyNumberFormat="1" applyFont="1" applyAlignment="1">
      <alignment horizontal="center" vertical="top"/>
    </xf>
    <xf numFmtId="0" fontId="1" fillId="0" borderId="41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1" fontId="5" fillId="0" borderId="41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wrapText="1"/>
    </xf>
    <xf numFmtId="1" fontId="1" fillId="0" borderId="42" xfId="0" applyNumberFormat="1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horizontal="right"/>
    </xf>
    <xf numFmtId="164" fontId="1" fillId="0" borderId="44" xfId="0" applyNumberFormat="1" applyFont="1" applyFill="1" applyBorder="1" applyAlignment="1">
      <alignment horizontal="right"/>
    </xf>
    <xf numFmtId="1" fontId="1" fillId="0" borderId="43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right" vertical="top"/>
    </xf>
    <xf numFmtId="1" fontId="2" fillId="0" borderId="23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9" fillId="0" borderId="22" xfId="0" applyNumberFormat="1" applyFont="1" applyFill="1" applyBorder="1" applyAlignment="1">
      <alignment horizontal="right" vertical="top"/>
    </xf>
    <xf numFmtId="3" fontId="9" fillId="0" borderId="12" xfId="0" applyNumberFormat="1" applyFont="1" applyFill="1" applyBorder="1" applyAlignment="1">
      <alignment horizontal="right" vertical="top"/>
    </xf>
    <xf numFmtId="3" fontId="9" fillId="0" borderId="23" xfId="0" applyNumberFormat="1" applyFont="1" applyFill="1" applyBorder="1" applyAlignment="1">
      <alignment horizontal="right" vertical="top"/>
    </xf>
    <xf numFmtId="1" fontId="2" fillId="33" borderId="12" xfId="0" applyNumberFormat="1" applyFont="1" applyFill="1" applyBorder="1" applyAlignment="1">
      <alignment horizontal="right" vertical="top"/>
    </xf>
    <xf numFmtId="1" fontId="2" fillId="0" borderId="24" xfId="0" applyNumberFormat="1" applyFont="1" applyFill="1" applyBorder="1" applyAlignment="1">
      <alignment horizontal="right" vertical="top"/>
    </xf>
    <xf numFmtId="1" fontId="2" fillId="0" borderId="13" xfId="0" applyNumberFormat="1" applyFont="1" applyFill="1" applyBorder="1" applyAlignment="1">
      <alignment horizontal="right" vertical="top"/>
    </xf>
    <xf numFmtId="1" fontId="2" fillId="0" borderId="16" xfId="0" applyNumberFormat="1" applyFont="1" applyFill="1" applyBorder="1" applyAlignment="1">
      <alignment horizontal="right" vertical="top"/>
    </xf>
    <xf numFmtId="0" fontId="8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right"/>
    </xf>
    <xf numFmtId="1" fontId="1" fillId="0" borderId="47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 vertical="top"/>
    </xf>
    <xf numFmtId="1" fontId="1" fillId="0" borderId="23" xfId="0" applyNumberFormat="1" applyFont="1" applyFill="1" applyBorder="1" applyAlignment="1">
      <alignment horizontal="right" vertical="top"/>
    </xf>
    <xf numFmtId="164" fontId="1" fillId="0" borderId="13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64" fontId="1" fillId="33" borderId="12" xfId="0" applyNumberFormat="1" applyFont="1" applyFill="1" applyBorder="1" applyAlignment="1">
      <alignment horizontal="right" vertical="top"/>
    </xf>
    <xf numFmtId="1" fontId="2" fillId="0" borderId="28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1" fontId="4" fillId="0" borderId="28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1" fontId="4" fillId="0" borderId="41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1" fontId="4" fillId="0" borderId="41" xfId="0" applyNumberFormat="1" applyFont="1" applyFill="1" applyBorder="1" applyAlignment="1">
      <alignment horizontal="center" vertical="top"/>
    </xf>
    <xf numFmtId="1" fontId="2" fillId="0" borderId="28" xfId="0" applyNumberFormat="1" applyFont="1" applyFill="1" applyBorder="1" applyAlignment="1">
      <alignment horizontal="center" vertical="top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2" fillId="0" borderId="61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164" fontId="1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top"/>
    </xf>
    <xf numFmtId="0" fontId="13" fillId="0" borderId="14" xfId="0" applyNumberFormat="1" applyFont="1" applyBorder="1" applyAlignment="1">
      <alignment horizontal="center" vertical="top"/>
    </xf>
    <xf numFmtId="0" fontId="13" fillId="0" borderId="41" xfId="0" applyNumberFormat="1" applyFont="1" applyBorder="1" applyAlignment="1">
      <alignment horizontal="center" vertical="top"/>
    </xf>
    <xf numFmtId="164" fontId="12" fillId="0" borderId="13" xfId="0" applyNumberFormat="1" applyFont="1" applyBorder="1" applyAlignment="1">
      <alignment horizontal="center" vertical="top"/>
    </xf>
    <xf numFmtId="164" fontId="13" fillId="0" borderId="13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0" fontId="11" fillId="0" borderId="28" xfId="0" applyNumberFormat="1" applyFont="1" applyFill="1" applyBorder="1" applyAlignment="1">
      <alignment horizontal="center" wrapText="1"/>
    </xf>
    <xf numFmtId="0" fontId="11" fillId="0" borderId="41" xfId="0" applyNumberFormat="1" applyFont="1" applyFill="1" applyBorder="1" applyAlignment="1">
      <alignment horizont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right" wrapText="1"/>
    </xf>
    <xf numFmtId="0" fontId="6" fillId="0" borderId="41" xfId="0" applyNumberFormat="1" applyFont="1" applyFill="1" applyBorder="1" applyAlignment="1">
      <alignment horizontal="right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64" fontId="1" fillId="0" borderId="63" xfId="0" applyNumberFormat="1" applyFont="1" applyFill="1" applyBorder="1" applyAlignment="1">
      <alignment horizontal="center" vertical="center" textRotation="90"/>
    </xf>
    <xf numFmtId="164" fontId="1" fillId="0" borderId="12" xfId="0" applyNumberFormat="1" applyFont="1" applyFill="1" applyBorder="1" applyAlignment="1">
      <alignment horizontal="center" vertical="center" textRotation="90"/>
    </xf>
    <xf numFmtId="0" fontId="2" fillId="0" borderId="62" xfId="0" applyNumberFormat="1" applyFont="1" applyFill="1" applyBorder="1" applyAlignment="1">
      <alignment horizontal="center" vertical="center" textRotation="90" wrapText="1"/>
    </xf>
    <xf numFmtId="0" fontId="2" fillId="0" borderId="63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164" fontId="1" fillId="0" borderId="24" xfId="0" applyNumberFormat="1" applyFont="1" applyFill="1" applyBorder="1" applyAlignment="1">
      <alignment horizontal="center" vertical="center" textRotation="90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right"/>
    </xf>
    <xf numFmtId="164" fontId="1" fillId="0" borderId="66" xfId="0" applyNumberFormat="1" applyFont="1" applyFill="1" applyBorder="1" applyAlignment="1">
      <alignment horizontal="center" vertical="center" textRotation="90"/>
    </xf>
    <xf numFmtId="164" fontId="1" fillId="0" borderId="23" xfId="0" applyNumberFormat="1" applyFont="1" applyFill="1" applyBorder="1" applyAlignment="1">
      <alignment horizontal="center" vertical="center" textRotation="90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164" fontId="1" fillId="0" borderId="68" xfId="0" applyNumberFormat="1" applyFont="1" applyFill="1" applyBorder="1" applyAlignment="1">
      <alignment horizontal="center" vertical="center" textRotation="90"/>
    </xf>
    <xf numFmtId="164" fontId="1" fillId="0" borderId="22" xfId="0" applyNumberFormat="1" applyFont="1" applyFill="1" applyBorder="1" applyAlignment="1">
      <alignment horizontal="center" vertical="center" textRotation="90"/>
    </xf>
    <xf numFmtId="0" fontId="2" fillId="0" borderId="70" xfId="0" applyNumberFormat="1" applyFont="1" applyFill="1" applyBorder="1" applyAlignment="1">
      <alignment horizontal="center" vertical="center" textRotation="90" wrapText="1"/>
    </xf>
    <xf numFmtId="0" fontId="2" fillId="0" borderId="66" xfId="0" applyNumberFormat="1" applyFont="1" applyFill="1" applyBorder="1" applyAlignment="1">
      <alignment horizontal="center" vertical="center" textRotation="90" wrapText="1"/>
    </xf>
    <xf numFmtId="0" fontId="2" fillId="0" borderId="23" xfId="0" applyNumberFormat="1" applyFont="1" applyFill="1" applyBorder="1" applyAlignment="1">
      <alignment horizontal="center" vertical="center" textRotation="90" wrapText="1"/>
    </xf>
    <xf numFmtId="0" fontId="2" fillId="0" borderId="71" xfId="0" applyNumberFormat="1" applyFont="1" applyFill="1" applyBorder="1" applyAlignment="1">
      <alignment horizontal="center" vertical="center" textRotation="90" wrapText="1"/>
    </xf>
    <xf numFmtId="0" fontId="2" fillId="0" borderId="68" xfId="0" applyNumberFormat="1" applyFont="1" applyFill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textRotation="90" wrapText="1"/>
    </xf>
    <xf numFmtId="0" fontId="2" fillId="0" borderId="13" xfId="0" applyNumberFormat="1" applyFont="1" applyBorder="1" applyAlignment="1">
      <alignment horizontal="center" textRotation="90" wrapText="1"/>
    </xf>
    <xf numFmtId="0" fontId="9" fillId="0" borderId="66" xfId="0" applyNumberFormat="1" applyFont="1" applyFill="1" applyBorder="1" applyAlignment="1">
      <alignment horizontal="center" vertical="center" textRotation="90" wrapText="1"/>
    </xf>
    <xf numFmtId="164" fontId="1" fillId="0" borderId="16" xfId="0" applyNumberFormat="1" applyFont="1" applyFill="1" applyBorder="1" applyAlignment="1">
      <alignment horizontal="center" vertical="center" textRotation="90"/>
    </xf>
    <xf numFmtId="0" fontId="9" fillId="0" borderId="68" xfId="0" applyNumberFormat="1" applyFont="1" applyFill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2" fillId="0" borderId="62" xfId="0" applyNumberFormat="1" applyFont="1" applyBorder="1" applyAlignment="1">
      <alignment horizontal="center" textRotation="90" wrapText="1"/>
    </xf>
    <xf numFmtId="0" fontId="2" fillId="0" borderId="63" xfId="0" applyNumberFormat="1" applyFont="1" applyBorder="1" applyAlignment="1">
      <alignment horizontal="center" textRotation="90" wrapText="1"/>
    </xf>
    <xf numFmtId="0" fontId="2" fillId="0" borderId="12" xfId="0" applyNumberFormat="1" applyFont="1" applyBorder="1" applyAlignment="1">
      <alignment horizontal="center" textRotation="90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54" xfId="0" applyNumberFormat="1" applyFont="1" applyBorder="1" applyAlignment="1">
      <alignment horizontal="center" textRotation="90" wrapText="1"/>
    </xf>
    <xf numFmtId="0" fontId="2" fillId="0" borderId="29" xfId="0" applyNumberFormat="1" applyFont="1" applyBorder="1" applyAlignment="1">
      <alignment horizontal="center" textRotation="90" wrapText="1"/>
    </xf>
    <xf numFmtId="0" fontId="2" fillId="0" borderId="64" xfId="0" applyNumberFormat="1" applyFont="1" applyBorder="1" applyAlignment="1">
      <alignment horizontal="center" textRotation="90" wrapText="1"/>
    </xf>
    <xf numFmtId="0" fontId="2" fillId="0" borderId="65" xfId="0" applyNumberFormat="1" applyFont="1" applyBorder="1" applyAlignment="1">
      <alignment horizontal="center" textRotation="90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5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55" xfId="0" applyNumberFormat="1" applyFont="1" applyFill="1" applyBorder="1" applyAlignment="1">
      <alignment horizontal="left" vertical="top" wrapText="1"/>
    </xf>
    <xf numFmtId="0" fontId="1" fillId="0" borderId="72" xfId="0" applyNumberFormat="1" applyFont="1" applyFill="1" applyBorder="1" applyAlignment="1">
      <alignment horizontal="left" vertical="center"/>
    </xf>
    <xf numFmtId="0" fontId="1" fillId="0" borderId="73" xfId="0" applyNumberFormat="1" applyFont="1" applyFill="1" applyBorder="1" applyAlignment="1">
      <alignment horizontal="left" vertical="center"/>
    </xf>
    <xf numFmtId="0" fontId="1" fillId="0" borderId="74" xfId="0" applyNumberFormat="1" applyFont="1" applyFill="1" applyBorder="1" applyAlignment="1">
      <alignment horizontal="left" vertical="center"/>
    </xf>
    <xf numFmtId="0" fontId="2" fillId="0" borderId="54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55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76" xfId="0" applyNumberFormat="1" applyFont="1" applyFill="1" applyBorder="1" applyAlignment="1">
      <alignment horizontal="left" vertical="top" wrapText="1"/>
    </xf>
    <xf numFmtId="0" fontId="7" fillId="0" borderId="72" xfId="0" applyNumberFormat="1" applyFont="1" applyFill="1" applyBorder="1" applyAlignment="1">
      <alignment horizontal="center" vertical="center" textRotation="90"/>
    </xf>
    <xf numFmtId="0" fontId="7" fillId="0" borderId="54" xfId="0" applyNumberFormat="1" applyFont="1" applyFill="1" applyBorder="1" applyAlignment="1">
      <alignment horizontal="center" vertical="center" textRotation="90"/>
    </xf>
    <xf numFmtId="0" fontId="7" fillId="0" borderId="29" xfId="0" applyNumberFormat="1" applyFont="1" applyFill="1" applyBorder="1" applyAlignment="1">
      <alignment horizontal="center" vertical="center" textRotation="90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0" fontId="12" fillId="0" borderId="4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FFFF"/>
      <rgbColor rgb="00993366"/>
      <rgbColor rgb="00F4ECC5"/>
      <rgbColor rgb="00CCFFFF"/>
      <rgbColor rgb="00FBF9EC"/>
      <rgbColor rgb="00F8F2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113"/>
  <sheetViews>
    <sheetView tabSelected="1" zoomScale="120" zoomScaleNormal="120" zoomScalePageLayoutView="110" workbookViewId="0" topLeftCell="A1">
      <selection activeCell="B2" sqref="B2:AI2"/>
    </sheetView>
  </sheetViews>
  <sheetFormatPr defaultColWidth="10.66015625" defaultRowHeight="11.25" outlineLevelRow="3"/>
  <cols>
    <col min="1" max="1" width="11" style="2" customWidth="1"/>
    <col min="2" max="2" width="31.5" style="2" customWidth="1"/>
    <col min="3" max="18" width="3" style="2" customWidth="1"/>
    <col min="19" max="20" width="6.33203125" style="3" customWidth="1"/>
    <col min="21" max="21" width="6.33203125" style="4" customWidth="1"/>
    <col min="22" max="27" width="6.33203125" style="3" customWidth="1"/>
    <col min="28" max="35" width="6.33203125" style="5" customWidth="1"/>
    <col min="36" max="36" width="7.5" style="1" customWidth="1"/>
    <col min="37" max="37" width="6.66015625" style="1" customWidth="1"/>
    <col min="38" max="46" width="10.5" style="1" customWidth="1"/>
  </cols>
  <sheetData>
    <row r="1" spans="1:31" ht="15.75">
      <c r="A1" s="11" t="s">
        <v>112</v>
      </c>
      <c r="B1" s="183" t="s">
        <v>113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1:35" ht="33" customHeight="1">
      <c r="A2" s="12" t="s">
        <v>114</v>
      </c>
      <c r="B2" s="182" t="s">
        <v>184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ht="12.75" thickBot="1">
      <c r="AI3" s="89"/>
    </row>
    <row r="4" spans="1:35" s="6" customFormat="1" ht="12.75" customHeight="1">
      <c r="A4" s="207" t="s">
        <v>0</v>
      </c>
      <c r="B4" s="200" t="s">
        <v>1</v>
      </c>
      <c r="C4" s="155" t="s">
        <v>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250" t="s">
        <v>77</v>
      </c>
      <c r="T4" s="239" t="s">
        <v>3</v>
      </c>
      <c r="U4" s="239"/>
      <c r="V4" s="239"/>
      <c r="W4" s="239"/>
      <c r="X4" s="239"/>
      <c r="Y4" s="239"/>
      <c r="Z4" s="239"/>
      <c r="AA4" s="239"/>
      <c r="AB4" s="223" t="s">
        <v>4</v>
      </c>
      <c r="AC4" s="224"/>
      <c r="AD4" s="224"/>
      <c r="AE4" s="224"/>
      <c r="AF4" s="224"/>
      <c r="AG4" s="224"/>
      <c r="AH4" s="224"/>
      <c r="AI4" s="225"/>
    </row>
    <row r="5" spans="1:35" s="6" customFormat="1" ht="13.5" customHeight="1">
      <c r="A5" s="208"/>
      <c r="B5" s="201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  <c r="S5" s="244"/>
      <c r="T5" s="219" t="s">
        <v>87</v>
      </c>
      <c r="U5" s="239" t="s">
        <v>78</v>
      </c>
      <c r="V5" s="239"/>
      <c r="W5" s="239"/>
      <c r="X5" s="239"/>
      <c r="Y5" s="239"/>
      <c r="Z5" s="239"/>
      <c r="AA5" s="239"/>
      <c r="AB5" s="158"/>
      <c r="AC5" s="159"/>
      <c r="AD5" s="159"/>
      <c r="AE5" s="159"/>
      <c r="AF5" s="159"/>
      <c r="AG5" s="159"/>
      <c r="AH5" s="159"/>
      <c r="AI5" s="160"/>
    </row>
    <row r="6" spans="1:35" s="6" customFormat="1" ht="28.5" customHeight="1">
      <c r="A6" s="208"/>
      <c r="B6" s="201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244"/>
      <c r="T6" s="218"/>
      <c r="U6" s="240" t="s">
        <v>82</v>
      </c>
      <c r="V6" s="241"/>
      <c r="W6" s="241"/>
      <c r="X6" s="242"/>
      <c r="Y6" s="243" t="s">
        <v>83</v>
      </c>
      <c r="Z6" s="243" t="s">
        <v>84</v>
      </c>
      <c r="AA6" s="243" t="s">
        <v>85</v>
      </c>
      <c r="AB6" s="158"/>
      <c r="AC6" s="159"/>
      <c r="AD6" s="159"/>
      <c r="AE6" s="159"/>
      <c r="AF6" s="159"/>
      <c r="AG6" s="159"/>
      <c r="AH6" s="159"/>
      <c r="AI6" s="160"/>
    </row>
    <row r="7" spans="1:35" s="6" customFormat="1" ht="39.75" customHeight="1" thickBot="1">
      <c r="A7" s="208"/>
      <c r="B7" s="201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244"/>
      <c r="T7" s="218"/>
      <c r="U7" s="219" t="s">
        <v>88</v>
      </c>
      <c r="V7" s="246" t="s">
        <v>81</v>
      </c>
      <c r="W7" s="247"/>
      <c r="X7" s="247"/>
      <c r="Y7" s="244"/>
      <c r="Z7" s="244"/>
      <c r="AA7" s="244"/>
      <c r="AB7" s="161"/>
      <c r="AC7" s="162"/>
      <c r="AD7" s="162"/>
      <c r="AE7" s="162"/>
      <c r="AF7" s="162"/>
      <c r="AG7" s="162"/>
      <c r="AH7" s="162"/>
      <c r="AI7" s="163"/>
    </row>
    <row r="8" spans="1:35" s="6" customFormat="1" ht="13.5" customHeight="1">
      <c r="A8" s="208"/>
      <c r="B8" s="201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  <c r="S8" s="244"/>
      <c r="T8" s="218"/>
      <c r="U8" s="218"/>
      <c r="V8" s="218" t="s">
        <v>79</v>
      </c>
      <c r="W8" s="218" t="s">
        <v>80</v>
      </c>
      <c r="X8" s="219" t="s">
        <v>86</v>
      </c>
      <c r="Y8" s="244"/>
      <c r="Z8" s="244"/>
      <c r="AA8" s="248"/>
      <c r="AB8" s="207" t="s">
        <v>5</v>
      </c>
      <c r="AC8" s="226"/>
      <c r="AD8" s="229" t="s">
        <v>6</v>
      </c>
      <c r="AE8" s="230"/>
      <c r="AF8" s="207" t="s">
        <v>7</v>
      </c>
      <c r="AG8" s="226"/>
      <c r="AH8" s="229" t="s">
        <v>8</v>
      </c>
      <c r="AI8" s="233"/>
    </row>
    <row r="9" spans="1:35" s="6" customFormat="1" ht="12.75" customHeight="1">
      <c r="A9" s="208"/>
      <c r="B9" s="201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0"/>
      <c r="S9" s="244"/>
      <c r="T9" s="218"/>
      <c r="U9" s="218"/>
      <c r="V9" s="218"/>
      <c r="W9" s="218"/>
      <c r="X9" s="218"/>
      <c r="Y9" s="244"/>
      <c r="Z9" s="244"/>
      <c r="AA9" s="248"/>
      <c r="AB9" s="227"/>
      <c r="AC9" s="228"/>
      <c r="AD9" s="231"/>
      <c r="AE9" s="232"/>
      <c r="AF9" s="227"/>
      <c r="AG9" s="228"/>
      <c r="AH9" s="231"/>
      <c r="AI9" s="234"/>
    </row>
    <row r="10" spans="1:35" s="6" customFormat="1" ht="27.75" customHeight="1">
      <c r="A10" s="208"/>
      <c r="B10" s="201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244"/>
      <c r="T10" s="218"/>
      <c r="U10" s="218"/>
      <c r="V10" s="218"/>
      <c r="W10" s="218"/>
      <c r="X10" s="218"/>
      <c r="Y10" s="244"/>
      <c r="Z10" s="244"/>
      <c r="AA10" s="248"/>
      <c r="AB10" s="222" t="s">
        <v>9</v>
      </c>
      <c r="AC10" s="220" t="s">
        <v>10</v>
      </c>
      <c r="AD10" s="222" t="s">
        <v>121</v>
      </c>
      <c r="AE10" s="220" t="s">
        <v>120</v>
      </c>
      <c r="AF10" s="222" t="s">
        <v>11</v>
      </c>
      <c r="AG10" s="220" t="s">
        <v>12</v>
      </c>
      <c r="AH10" s="222" t="s">
        <v>13</v>
      </c>
      <c r="AI10" s="235" t="s">
        <v>14</v>
      </c>
    </row>
    <row r="11" spans="1:35" s="1" customFormat="1" ht="22.5" customHeight="1">
      <c r="A11" s="208"/>
      <c r="B11" s="201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244"/>
      <c r="T11" s="218"/>
      <c r="U11" s="218"/>
      <c r="V11" s="218"/>
      <c r="W11" s="218"/>
      <c r="X11" s="218"/>
      <c r="Y11" s="244"/>
      <c r="Z11" s="244"/>
      <c r="AA11" s="248"/>
      <c r="AB11" s="222"/>
      <c r="AC11" s="220"/>
      <c r="AD11" s="222"/>
      <c r="AE11" s="220"/>
      <c r="AF11" s="222"/>
      <c r="AG11" s="220"/>
      <c r="AH11" s="222"/>
      <c r="AI11" s="235"/>
    </row>
    <row r="12" spans="1:35" s="6" customFormat="1" ht="12" customHeight="1">
      <c r="A12" s="208"/>
      <c r="B12" s="201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S12" s="244"/>
      <c r="T12" s="218"/>
      <c r="U12" s="218"/>
      <c r="V12" s="218"/>
      <c r="W12" s="218"/>
      <c r="X12" s="218"/>
      <c r="Y12" s="244"/>
      <c r="Z12" s="244"/>
      <c r="AA12" s="248"/>
      <c r="AB12" s="215" t="s">
        <v>90</v>
      </c>
      <c r="AC12" s="212" t="s">
        <v>91</v>
      </c>
      <c r="AD12" s="215" t="s">
        <v>90</v>
      </c>
      <c r="AE12" s="212" t="s">
        <v>119</v>
      </c>
      <c r="AF12" s="215" t="s">
        <v>90</v>
      </c>
      <c r="AG12" s="212" t="s">
        <v>91</v>
      </c>
      <c r="AH12" s="215" t="s">
        <v>90</v>
      </c>
      <c r="AI12" s="196" t="s">
        <v>91</v>
      </c>
    </row>
    <row r="13" spans="1:35" s="6" customFormat="1" ht="12.75" customHeight="1">
      <c r="A13" s="208"/>
      <c r="B13" s="201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  <c r="S13" s="244"/>
      <c r="T13" s="218"/>
      <c r="U13" s="218"/>
      <c r="V13" s="218"/>
      <c r="W13" s="218"/>
      <c r="X13" s="218"/>
      <c r="Y13" s="244"/>
      <c r="Z13" s="244"/>
      <c r="AA13" s="248"/>
      <c r="AB13" s="216"/>
      <c r="AC13" s="213"/>
      <c r="AD13" s="216"/>
      <c r="AE13" s="213"/>
      <c r="AF13" s="216"/>
      <c r="AG13" s="213"/>
      <c r="AH13" s="216"/>
      <c r="AI13" s="197"/>
    </row>
    <row r="14" spans="1:35" s="6" customFormat="1" ht="13.5" customHeight="1">
      <c r="A14" s="208"/>
      <c r="B14" s="201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/>
      <c r="S14" s="244"/>
      <c r="T14" s="218"/>
      <c r="U14" s="218"/>
      <c r="V14" s="218"/>
      <c r="W14" s="218"/>
      <c r="X14" s="218"/>
      <c r="Y14" s="244"/>
      <c r="Z14" s="244"/>
      <c r="AA14" s="248"/>
      <c r="AB14" s="217"/>
      <c r="AC14" s="214"/>
      <c r="AD14" s="217"/>
      <c r="AE14" s="214"/>
      <c r="AF14" s="217"/>
      <c r="AG14" s="214"/>
      <c r="AH14" s="217"/>
      <c r="AI14" s="198"/>
    </row>
    <row r="15" spans="1:35" s="6" customFormat="1" ht="13.5" customHeight="1">
      <c r="A15" s="208"/>
      <c r="B15" s="201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  <c r="S15" s="244"/>
      <c r="T15" s="218"/>
      <c r="U15" s="218"/>
      <c r="V15" s="218"/>
      <c r="W15" s="218"/>
      <c r="X15" s="218"/>
      <c r="Y15" s="244"/>
      <c r="Z15" s="244"/>
      <c r="AA15" s="248"/>
      <c r="AB15" s="210" t="s">
        <v>89</v>
      </c>
      <c r="AC15" s="205" t="s">
        <v>89</v>
      </c>
      <c r="AD15" s="199" t="s">
        <v>89</v>
      </c>
      <c r="AE15" s="221" t="s">
        <v>89</v>
      </c>
      <c r="AF15" s="210" t="s">
        <v>89</v>
      </c>
      <c r="AG15" s="205" t="s">
        <v>89</v>
      </c>
      <c r="AH15" s="210" t="s">
        <v>89</v>
      </c>
      <c r="AI15" s="194" t="s">
        <v>89</v>
      </c>
    </row>
    <row r="16" spans="1:35" s="6" customFormat="1" ht="13.5" customHeight="1">
      <c r="A16" s="208"/>
      <c r="B16" s="201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60"/>
      <c r="S16" s="244"/>
      <c r="T16" s="218"/>
      <c r="U16" s="218"/>
      <c r="V16" s="218"/>
      <c r="W16" s="218"/>
      <c r="X16" s="218"/>
      <c r="Y16" s="244"/>
      <c r="Z16" s="244"/>
      <c r="AA16" s="248"/>
      <c r="AB16" s="210"/>
      <c r="AC16" s="205"/>
      <c r="AD16" s="199"/>
      <c r="AE16" s="221"/>
      <c r="AF16" s="210"/>
      <c r="AG16" s="205"/>
      <c r="AH16" s="210"/>
      <c r="AI16" s="194"/>
    </row>
    <row r="17" spans="1:35" s="6" customFormat="1" ht="11.25" customHeight="1" thickBot="1">
      <c r="A17" s="209"/>
      <c r="B17" s="202"/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  <c r="S17" s="251"/>
      <c r="T17" s="218"/>
      <c r="U17" s="218"/>
      <c r="V17" s="218"/>
      <c r="W17" s="218"/>
      <c r="X17" s="218"/>
      <c r="Y17" s="245"/>
      <c r="Z17" s="245"/>
      <c r="AA17" s="249"/>
      <c r="AB17" s="211"/>
      <c r="AC17" s="206"/>
      <c r="AD17" s="199"/>
      <c r="AE17" s="221"/>
      <c r="AF17" s="211"/>
      <c r="AG17" s="206"/>
      <c r="AH17" s="211"/>
      <c r="AI17" s="195"/>
    </row>
    <row r="18" spans="1:35" s="7" customFormat="1" ht="15" outlineLevel="1" thickBot="1">
      <c r="A18" s="41">
        <v>1</v>
      </c>
      <c r="B18" s="42">
        <v>2</v>
      </c>
      <c r="C18" s="152">
        <v>3</v>
      </c>
      <c r="D18" s="153"/>
      <c r="E18" s="153"/>
      <c r="F18" s="153"/>
      <c r="G18" s="153"/>
      <c r="H18" s="153"/>
      <c r="I18" s="153"/>
      <c r="J18" s="153"/>
      <c r="K18" s="152">
        <v>4</v>
      </c>
      <c r="L18" s="153"/>
      <c r="M18" s="153"/>
      <c r="N18" s="153"/>
      <c r="O18" s="153"/>
      <c r="P18" s="153"/>
      <c r="Q18" s="153"/>
      <c r="R18" s="154"/>
      <c r="S18" s="41">
        <v>5</v>
      </c>
      <c r="T18" s="41">
        <v>6</v>
      </c>
      <c r="U18" s="44">
        <v>7</v>
      </c>
      <c r="V18" s="41">
        <v>8</v>
      </c>
      <c r="W18" s="41">
        <v>9</v>
      </c>
      <c r="X18" s="41">
        <v>10</v>
      </c>
      <c r="Y18" s="43">
        <v>11</v>
      </c>
      <c r="Z18" s="43">
        <v>12</v>
      </c>
      <c r="AA18" s="43">
        <v>13</v>
      </c>
      <c r="AB18" s="45">
        <v>14</v>
      </c>
      <c r="AC18" s="126">
        <v>15</v>
      </c>
      <c r="AD18" s="45">
        <v>16</v>
      </c>
      <c r="AE18" s="126">
        <v>17</v>
      </c>
      <c r="AF18" s="45">
        <v>18</v>
      </c>
      <c r="AG18" s="126">
        <v>19</v>
      </c>
      <c r="AH18" s="45">
        <v>20</v>
      </c>
      <c r="AI18" s="41">
        <v>21</v>
      </c>
    </row>
    <row r="19" spans="1:36" s="7" customFormat="1" ht="14.25" outlineLevel="1">
      <c r="A19" s="18" t="s">
        <v>15</v>
      </c>
      <c r="B19" s="74" t="s">
        <v>16</v>
      </c>
      <c r="C19" s="236" t="s">
        <v>189</v>
      </c>
      <c r="D19" s="237"/>
      <c r="E19" s="237"/>
      <c r="F19" s="237"/>
      <c r="G19" s="237"/>
      <c r="H19" s="237"/>
      <c r="I19" s="237"/>
      <c r="J19" s="238"/>
      <c r="K19" s="164" t="s">
        <v>190</v>
      </c>
      <c r="L19" s="165"/>
      <c r="M19" s="165"/>
      <c r="N19" s="165"/>
      <c r="O19" s="165"/>
      <c r="P19" s="165"/>
      <c r="Q19" s="165"/>
      <c r="R19" s="166"/>
      <c r="S19" s="94">
        <f>SUM(S20:S34)</f>
        <v>1404</v>
      </c>
      <c r="T19" s="91">
        <f aca="true" t="shared" si="0" ref="T19:AI19">SUM(T20:T34)</f>
        <v>0</v>
      </c>
      <c r="U19" s="92">
        <f t="shared" si="0"/>
        <v>1404</v>
      </c>
      <c r="V19" s="34">
        <f t="shared" si="0"/>
        <v>691</v>
      </c>
      <c r="W19" s="35">
        <f t="shared" si="0"/>
        <v>713</v>
      </c>
      <c r="X19" s="35">
        <f t="shared" si="0"/>
        <v>0</v>
      </c>
      <c r="Y19" s="35">
        <f t="shared" si="0"/>
        <v>0</v>
      </c>
      <c r="Z19" s="35">
        <f t="shared" si="0"/>
        <v>0</v>
      </c>
      <c r="AA19" s="36">
        <f t="shared" si="0"/>
        <v>72</v>
      </c>
      <c r="AB19" s="34">
        <f t="shared" si="0"/>
        <v>594</v>
      </c>
      <c r="AC19" s="36">
        <f t="shared" si="0"/>
        <v>810</v>
      </c>
      <c r="AD19" s="34">
        <f t="shared" si="0"/>
        <v>0</v>
      </c>
      <c r="AE19" s="36">
        <f t="shared" si="0"/>
        <v>0</v>
      </c>
      <c r="AF19" s="34">
        <f t="shared" si="0"/>
        <v>0</v>
      </c>
      <c r="AG19" s="36">
        <f t="shared" si="0"/>
        <v>0</v>
      </c>
      <c r="AH19" s="34">
        <f t="shared" si="0"/>
        <v>0</v>
      </c>
      <c r="AI19" s="35">
        <f t="shared" si="0"/>
        <v>0</v>
      </c>
      <c r="AJ19" s="78">
        <f aca="true" t="shared" si="1" ref="AJ19:AJ82">U19-AB19-AC19-AD19-AE19-AF19-AG19-AH19-AI19</f>
        <v>0</v>
      </c>
    </row>
    <row r="20" spans="1:36" s="2" customFormat="1" ht="14.25" outlineLevel="2">
      <c r="A20" s="69" t="s">
        <v>17</v>
      </c>
      <c r="B20" s="70" t="s">
        <v>18</v>
      </c>
      <c r="C20" s="46" t="s">
        <v>137</v>
      </c>
      <c r="D20" s="48" t="s">
        <v>137</v>
      </c>
      <c r="E20" s="48" t="s">
        <v>137</v>
      </c>
      <c r="F20" s="48" t="s">
        <v>137</v>
      </c>
      <c r="G20" s="48" t="s">
        <v>137</v>
      </c>
      <c r="H20" s="48" t="s">
        <v>137</v>
      </c>
      <c r="I20" s="48" t="s">
        <v>137</v>
      </c>
      <c r="J20" s="48" t="s">
        <v>138</v>
      </c>
      <c r="K20" s="52" t="s">
        <v>122</v>
      </c>
      <c r="L20" s="48" t="s">
        <v>137</v>
      </c>
      <c r="M20" s="48" t="s">
        <v>137</v>
      </c>
      <c r="N20" s="48" t="s">
        <v>137</v>
      </c>
      <c r="O20" s="48" t="s">
        <v>137</v>
      </c>
      <c r="P20" s="48" t="s">
        <v>137</v>
      </c>
      <c r="Q20" s="48" t="s">
        <v>137</v>
      </c>
      <c r="R20" s="99" t="s">
        <v>138</v>
      </c>
      <c r="S20" s="72">
        <f>T20+U20</f>
        <v>78</v>
      </c>
      <c r="T20" s="73">
        <v>0</v>
      </c>
      <c r="U20" s="93">
        <v>78</v>
      </c>
      <c r="V20" s="109">
        <f>U20-W20</f>
        <v>34</v>
      </c>
      <c r="W20" s="110">
        <v>44</v>
      </c>
      <c r="X20" s="110">
        <v>0</v>
      </c>
      <c r="Y20" s="110"/>
      <c r="Z20" s="110"/>
      <c r="AA20" s="111">
        <v>18</v>
      </c>
      <c r="AB20" s="127">
        <v>78</v>
      </c>
      <c r="AC20" s="128"/>
      <c r="AD20" s="63">
        <v>0</v>
      </c>
      <c r="AE20" s="134">
        <v>0</v>
      </c>
      <c r="AF20" s="63">
        <v>0</v>
      </c>
      <c r="AG20" s="134">
        <v>0</v>
      </c>
      <c r="AH20" s="63">
        <v>0</v>
      </c>
      <c r="AI20" s="64">
        <v>0</v>
      </c>
      <c r="AJ20" s="78">
        <f t="shared" si="1"/>
        <v>0</v>
      </c>
    </row>
    <row r="21" spans="1:36" s="2" customFormat="1" ht="14.25" outlineLevel="2">
      <c r="A21" s="69" t="s">
        <v>19</v>
      </c>
      <c r="B21" s="70" t="s">
        <v>20</v>
      </c>
      <c r="C21" s="49" t="s">
        <v>137</v>
      </c>
      <c r="D21" s="50" t="s">
        <v>136</v>
      </c>
      <c r="E21" s="51" t="s">
        <v>137</v>
      </c>
      <c r="F21" s="51" t="s">
        <v>137</v>
      </c>
      <c r="G21" s="51" t="s">
        <v>137</v>
      </c>
      <c r="H21" s="51" t="s">
        <v>137</v>
      </c>
      <c r="I21" s="51" t="s">
        <v>137</v>
      </c>
      <c r="J21" s="51" t="s">
        <v>138</v>
      </c>
      <c r="K21" s="49" t="s">
        <v>137</v>
      </c>
      <c r="L21" s="51" t="s">
        <v>137</v>
      </c>
      <c r="M21" s="51" t="s">
        <v>137</v>
      </c>
      <c r="N21" s="51" t="s">
        <v>137</v>
      </c>
      <c r="O21" s="51" t="s">
        <v>137</v>
      </c>
      <c r="P21" s="51" t="s">
        <v>137</v>
      </c>
      <c r="Q21" s="51" t="s">
        <v>137</v>
      </c>
      <c r="R21" s="99" t="s">
        <v>138</v>
      </c>
      <c r="S21" s="72">
        <f aca="true" t="shared" si="2" ref="S21:S34">T21+U21</f>
        <v>118</v>
      </c>
      <c r="T21" s="73">
        <v>0</v>
      </c>
      <c r="U21" s="93">
        <v>118</v>
      </c>
      <c r="V21" s="109">
        <f aca="true" t="shared" si="3" ref="V21:V34">U21-W21</f>
        <v>118</v>
      </c>
      <c r="W21" s="110">
        <v>0</v>
      </c>
      <c r="X21" s="110">
        <v>0</v>
      </c>
      <c r="Y21" s="110"/>
      <c r="Z21" s="110"/>
      <c r="AA21" s="111"/>
      <c r="AB21" s="127"/>
      <c r="AC21" s="128">
        <v>118</v>
      </c>
      <c r="AD21" s="63">
        <v>0</v>
      </c>
      <c r="AE21" s="134">
        <v>0</v>
      </c>
      <c r="AF21" s="63">
        <v>0</v>
      </c>
      <c r="AG21" s="134">
        <v>0</v>
      </c>
      <c r="AH21" s="63">
        <v>0</v>
      </c>
      <c r="AI21" s="64">
        <v>0</v>
      </c>
      <c r="AJ21" s="78">
        <f t="shared" si="1"/>
        <v>0</v>
      </c>
    </row>
    <row r="22" spans="1:36" s="2" customFormat="1" ht="14.25" outlineLevel="2">
      <c r="A22" s="69" t="s">
        <v>21</v>
      </c>
      <c r="B22" s="70" t="s">
        <v>22</v>
      </c>
      <c r="C22" s="49" t="s">
        <v>137</v>
      </c>
      <c r="D22" s="51" t="s">
        <v>137</v>
      </c>
      <c r="E22" s="51" t="s">
        <v>137</v>
      </c>
      <c r="F22" s="51" t="s">
        <v>137</v>
      </c>
      <c r="G22" s="51" t="s">
        <v>137</v>
      </c>
      <c r="H22" s="51" t="s">
        <v>137</v>
      </c>
      <c r="I22" s="51" t="s">
        <v>137</v>
      </c>
      <c r="J22" s="51" t="s">
        <v>138</v>
      </c>
      <c r="K22" s="49" t="s">
        <v>137</v>
      </c>
      <c r="L22" s="47" t="s">
        <v>122</v>
      </c>
      <c r="M22" s="51" t="s">
        <v>137</v>
      </c>
      <c r="N22" s="51" t="s">
        <v>137</v>
      </c>
      <c r="O22" s="51" t="s">
        <v>137</v>
      </c>
      <c r="P22" s="51" t="s">
        <v>137</v>
      </c>
      <c r="Q22" s="51" t="s">
        <v>137</v>
      </c>
      <c r="R22" s="99" t="s">
        <v>138</v>
      </c>
      <c r="S22" s="72">
        <f t="shared" si="2"/>
        <v>118</v>
      </c>
      <c r="T22" s="73">
        <v>0</v>
      </c>
      <c r="U22" s="93">
        <v>118</v>
      </c>
      <c r="V22" s="109">
        <f t="shared" si="3"/>
        <v>0</v>
      </c>
      <c r="W22" s="110">
        <v>118</v>
      </c>
      <c r="X22" s="110">
        <v>0</v>
      </c>
      <c r="Y22" s="110"/>
      <c r="Z22" s="110"/>
      <c r="AA22" s="111"/>
      <c r="AB22" s="127">
        <v>48</v>
      </c>
      <c r="AC22" s="128">
        <v>70</v>
      </c>
      <c r="AD22" s="63">
        <v>0</v>
      </c>
      <c r="AE22" s="134">
        <v>0</v>
      </c>
      <c r="AF22" s="63">
        <v>0</v>
      </c>
      <c r="AG22" s="134">
        <v>0</v>
      </c>
      <c r="AH22" s="63">
        <v>0</v>
      </c>
      <c r="AI22" s="64">
        <v>0</v>
      </c>
      <c r="AJ22" s="78">
        <f t="shared" si="1"/>
        <v>0</v>
      </c>
    </row>
    <row r="23" spans="1:36" s="2" customFormat="1" ht="38.25" outlineLevel="2">
      <c r="A23" s="69" t="s">
        <v>23</v>
      </c>
      <c r="B23" s="71" t="s">
        <v>148</v>
      </c>
      <c r="C23" s="46" t="s">
        <v>137</v>
      </c>
      <c r="D23" s="51" t="s">
        <v>137</v>
      </c>
      <c r="E23" s="51" t="s">
        <v>137</v>
      </c>
      <c r="F23" s="51" t="s">
        <v>137</v>
      </c>
      <c r="G23" s="51" t="s">
        <v>137</v>
      </c>
      <c r="H23" s="51" t="s">
        <v>137</v>
      </c>
      <c r="I23" s="51" t="s">
        <v>137</v>
      </c>
      <c r="J23" s="51" t="s">
        <v>138</v>
      </c>
      <c r="K23" s="49" t="s">
        <v>137</v>
      </c>
      <c r="L23" s="47" t="s">
        <v>122</v>
      </c>
      <c r="M23" s="51" t="s">
        <v>137</v>
      </c>
      <c r="N23" s="51" t="s">
        <v>137</v>
      </c>
      <c r="O23" s="51" t="s">
        <v>137</v>
      </c>
      <c r="P23" s="51" t="s">
        <v>137</v>
      </c>
      <c r="Q23" s="51" t="s">
        <v>137</v>
      </c>
      <c r="R23" s="99" t="s">
        <v>138</v>
      </c>
      <c r="S23" s="72">
        <f t="shared" si="2"/>
        <v>234</v>
      </c>
      <c r="T23" s="73">
        <v>0</v>
      </c>
      <c r="U23" s="93">
        <v>234</v>
      </c>
      <c r="V23" s="109">
        <f t="shared" si="3"/>
        <v>94</v>
      </c>
      <c r="W23" s="110">
        <v>140</v>
      </c>
      <c r="X23" s="110">
        <v>0</v>
      </c>
      <c r="Y23" s="110"/>
      <c r="Z23" s="110"/>
      <c r="AA23" s="111">
        <v>18</v>
      </c>
      <c r="AB23" s="127">
        <v>98</v>
      </c>
      <c r="AC23" s="128">
        <v>136</v>
      </c>
      <c r="AD23" s="63">
        <v>0</v>
      </c>
      <c r="AE23" s="134">
        <v>0</v>
      </c>
      <c r="AF23" s="63">
        <v>0</v>
      </c>
      <c r="AG23" s="134">
        <v>0</v>
      </c>
      <c r="AH23" s="63">
        <v>0</v>
      </c>
      <c r="AI23" s="64">
        <v>0</v>
      </c>
      <c r="AJ23" s="78">
        <f t="shared" si="1"/>
        <v>0</v>
      </c>
    </row>
    <row r="24" spans="1:36" s="2" customFormat="1" ht="14.25" outlineLevel="2">
      <c r="A24" s="69" t="s">
        <v>25</v>
      </c>
      <c r="B24" s="70" t="s">
        <v>26</v>
      </c>
      <c r="C24" s="49" t="s">
        <v>137</v>
      </c>
      <c r="D24" s="50" t="s">
        <v>136</v>
      </c>
      <c r="E24" s="51" t="s">
        <v>137</v>
      </c>
      <c r="F24" s="51" t="s">
        <v>137</v>
      </c>
      <c r="G24" s="51" t="s">
        <v>137</v>
      </c>
      <c r="H24" s="51" t="s">
        <v>137</v>
      </c>
      <c r="I24" s="51" t="s">
        <v>137</v>
      </c>
      <c r="J24" s="51" t="s">
        <v>138</v>
      </c>
      <c r="K24" s="49" t="s">
        <v>137</v>
      </c>
      <c r="L24" s="51" t="s">
        <v>137</v>
      </c>
      <c r="M24" s="51" t="s">
        <v>137</v>
      </c>
      <c r="N24" s="51" t="s">
        <v>137</v>
      </c>
      <c r="O24" s="51" t="s">
        <v>137</v>
      </c>
      <c r="P24" s="51" t="s">
        <v>137</v>
      </c>
      <c r="Q24" s="51" t="s">
        <v>137</v>
      </c>
      <c r="R24" s="99" t="s">
        <v>138</v>
      </c>
      <c r="S24" s="72">
        <f t="shared" si="2"/>
        <v>118</v>
      </c>
      <c r="T24" s="73">
        <v>0</v>
      </c>
      <c r="U24" s="93">
        <v>118</v>
      </c>
      <c r="V24" s="109">
        <f t="shared" si="3"/>
        <v>2</v>
      </c>
      <c r="W24" s="110">
        <v>116</v>
      </c>
      <c r="X24" s="110">
        <v>0</v>
      </c>
      <c r="Y24" s="110"/>
      <c r="Z24" s="110"/>
      <c r="AA24" s="111"/>
      <c r="AB24" s="127">
        <v>46</v>
      </c>
      <c r="AC24" s="128">
        <v>72</v>
      </c>
      <c r="AD24" s="63">
        <v>0</v>
      </c>
      <c r="AE24" s="134">
        <v>0</v>
      </c>
      <c r="AF24" s="63">
        <v>0</v>
      </c>
      <c r="AG24" s="134">
        <v>0</v>
      </c>
      <c r="AH24" s="63">
        <v>0</v>
      </c>
      <c r="AI24" s="64">
        <v>0</v>
      </c>
      <c r="AJ24" s="78">
        <f t="shared" si="1"/>
        <v>0</v>
      </c>
    </row>
    <row r="25" spans="1:36" s="2" customFormat="1" ht="14.25" outlineLevel="2">
      <c r="A25" s="69" t="s">
        <v>27</v>
      </c>
      <c r="B25" s="70" t="s">
        <v>28</v>
      </c>
      <c r="C25" s="46" t="s">
        <v>137</v>
      </c>
      <c r="D25" s="50" t="s">
        <v>136</v>
      </c>
      <c r="E25" s="51" t="s">
        <v>137</v>
      </c>
      <c r="F25" s="51" t="s">
        <v>137</v>
      </c>
      <c r="G25" s="51" t="s">
        <v>137</v>
      </c>
      <c r="H25" s="51" t="s">
        <v>137</v>
      </c>
      <c r="I25" s="51" t="s">
        <v>137</v>
      </c>
      <c r="J25" s="51" t="s">
        <v>138</v>
      </c>
      <c r="K25" s="49" t="s">
        <v>137</v>
      </c>
      <c r="L25" s="51" t="s">
        <v>137</v>
      </c>
      <c r="M25" s="51" t="s">
        <v>137</v>
      </c>
      <c r="N25" s="51" t="s">
        <v>137</v>
      </c>
      <c r="O25" s="51" t="s">
        <v>137</v>
      </c>
      <c r="P25" s="51" t="s">
        <v>137</v>
      </c>
      <c r="Q25" s="51" t="s">
        <v>137</v>
      </c>
      <c r="R25" s="99" t="s">
        <v>138</v>
      </c>
      <c r="S25" s="72">
        <f t="shared" si="2"/>
        <v>118</v>
      </c>
      <c r="T25" s="73">
        <v>0</v>
      </c>
      <c r="U25" s="93">
        <v>118</v>
      </c>
      <c r="V25" s="109">
        <f t="shared" si="3"/>
        <v>9</v>
      </c>
      <c r="W25" s="110">
        <v>109</v>
      </c>
      <c r="X25" s="110">
        <v>0</v>
      </c>
      <c r="Y25" s="110"/>
      <c r="Z25" s="110"/>
      <c r="AA25" s="111"/>
      <c r="AB25" s="127">
        <v>50</v>
      </c>
      <c r="AC25" s="128">
        <v>68</v>
      </c>
      <c r="AD25" s="63">
        <v>0</v>
      </c>
      <c r="AE25" s="134">
        <v>0</v>
      </c>
      <c r="AF25" s="63">
        <v>0</v>
      </c>
      <c r="AG25" s="134">
        <v>0</v>
      </c>
      <c r="AH25" s="63">
        <v>0</v>
      </c>
      <c r="AI25" s="64">
        <v>0</v>
      </c>
      <c r="AJ25" s="78">
        <f t="shared" si="1"/>
        <v>0</v>
      </c>
    </row>
    <row r="26" spans="1:36" s="2" customFormat="1" ht="27.75" customHeight="1" outlineLevel="2">
      <c r="A26" s="69" t="s">
        <v>29</v>
      </c>
      <c r="B26" s="70" t="s">
        <v>30</v>
      </c>
      <c r="C26" s="53" t="s">
        <v>136</v>
      </c>
      <c r="D26" s="51" t="s">
        <v>137</v>
      </c>
      <c r="E26" s="51" t="s">
        <v>137</v>
      </c>
      <c r="F26" s="51" t="s">
        <v>137</v>
      </c>
      <c r="G26" s="51" t="s">
        <v>137</v>
      </c>
      <c r="H26" s="51" t="s">
        <v>137</v>
      </c>
      <c r="I26" s="51" t="s">
        <v>137</v>
      </c>
      <c r="J26" s="51" t="s">
        <v>138</v>
      </c>
      <c r="K26" s="49" t="s">
        <v>137</v>
      </c>
      <c r="L26" s="51" t="s">
        <v>137</v>
      </c>
      <c r="M26" s="51" t="s">
        <v>137</v>
      </c>
      <c r="N26" s="51" t="s">
        <v>137</v>
      </c>
      <c r="O26" s="51" t="s">
        <v>137</v>
      </c>
      <c r="P26" s="51" t="s">
        <v>137</v>
      </c>
      <c r="Q26" s="51" t="s">
        <v>137</v>
      </c>
      <c r="R26" s="99" t="s">
        <v>138</v>
      </c>
      <c r="S26" s="72">
        <f t="shared" si="2"/>
        <v>70</v>
      </c>
      <c r="T26" s="73">
        <v>0</v>
      </c>
      <c r="U26" s="93">
        <v>70</v>
      </c>
      <c r="V26" s="109">
        <f t="shared" si="3"/>
        <v>70</v>
      </c>
      <c r="W26" s="110">
        <v>0</v>
      </c>
      <c r="X26" s="110">
        <v>0</v>
      </c>
      <c r="Y26" s="110"/>
      <c r="Z26" s="110"/>
      <c r="AA26" s="111"/>
      <c r="AB26" s="127">
        <v>70</v>
      </c>
      <c r="AC26" s="128"/>
      <c r="AD26" s="63">
        <v>0</v>
      </c>
      <c r="AE26" s="134">
        <v>0</v>
      </c>
      <c r="AF26" s="63">
        <v>0</v>
      </c>
      <c r="AG26" s="134">
        <v>0</v>
      </c>
      <c r="AH26" s="63">
        <v>0</v>
      </c>
      <c r="AI26" s="64">
        <v>0</v>
      </c>
      <c r="AJ26" s="78">
        <f t="shared" si="1"/>
        <v>0</v>
      </c>
    </row>
    <row r="27" spans="1:36" s="2" customFormat="1" ht="14.25" outlineLevel="2">
      <c r="A27" s="69" t="s">
        <v>31</v>
      </c>
      <c r="B27" s="70" t="s">
        <v>33</v>
      </c>
      <c r="C27" s="49" t="s">
        <v>137</v>
      </c>
      <c r="D27" s="50" t="s">
        <v>136</v>
      </c>
      <c r="E27" s="51" t="s">
        <v>137</v>
      </c>
      <c r="F27" s="51" t="s">
        <v>137</v>
      </c>
      <c r="G27" s="51" t="s">
        <v>137</v>
      </c>
      <c r="H27" s="51" t="s">
        <v>137</v>
      </c>
      <c r="I27" s="51" t="s">
        <v>137</v>
      </c>
      <c r="J27" s="51" t="s">
        <v>138</v>
      </c>
      <c r="K27" s="49" t="s">
        <v>137</v>
      </c>
      <c r="L27" s="51" t="s">
        <v>137</v>
      </c>
      <c r="M27" s="51" t="s">
        <v>137</v>
      </c>
      <c r="N27" s="51" t="s">
        <v>137</v>
      </c>
      <c r="O27" s="51" t="s">
        <v>137</v>
      </c>
      <c r="P27" s="51" t="s">
        <v>137</v>
      </c>
      <c r="Q27" s="51" t="s">
        <v>137</v>
      </c>
      <c r="R27" s="99" t="s">
        <v>138</v>
      </c>
      <c r="S27" s="72">
        <f t="shared" si="2"/>
        <v>100</v>
      </c>
      <c r="T27" s="73">
        <v>0</v>
      </c>
      <c r="U27" s="93">
        <v>100</v>
      </c>
      <c r="V27" s="109">
        <f t="shared" si="3"/>
        <v>30</v>
      </c>
      <c r="W27" s="110">
        <v>70</v>
      </c>
      <c r="X27" s="110">
        <v>0</v>
      </c>
      <c r="Y27" s="110"/>
      <c r="Z27" s="110"/>
      <c r="AA27" s="111">
        <v>18</v>
      </c>
      <c r="AB27" s="127">
        <v>36</v>
      </c>
      <c r="AC27" s="128">
        <v>64</v>
      </c>
      <c r="AD27" s="63">
        <v>0</v>
      </c>
      <c r="AE27" s="134">
        <v>0</v>
      </c>
      <c r="AF27" s="63">
        <v>0</v>
      </c>
      <c r="AG27" s="134">
        <v>0</v>
      </c>
      <c r="AH27" s="63">
        <v>0</v>
      </c>
      <c r="AI27" s="64">
        <v>0</v>
      </c>
      <c r="AJ27" s="78">
        <f t="shared" si="1"/>
        <v>0</v>
      </c>
    </row>
    <row r="28" spans="1:36" s="2" customFormat="1" ht="14.25" outlineLevel="2">
      <c r="A28" s="69" t="s">
        <v>149</v>
      </c>
      <c r="B28" s="70" t="s">
        <v>34</v>
      </c>
      <c r="C28" s="49" t="s">
        <v>137</v>
      </c>
      <c r="D28" s="51" t="s">
        <v>137</v>
      </c>
      <c r="E28" s="51" t="s">
        <v>137</v>
      </c>
      <c r="F28" s="51" t="s">
        <v>137</v>
      </c>
      <c r="G28" s="51" t="s">
        <v>137</v>
      </c>
      <c r="H28" s="51" t="s">
        <v>137</v>
      </c>
      <c r="I28" s="51" t="s">
        <v>137</v>
      </c>
      <c r="J28" s="51" t="s">
        <v>138</v>
      </c>
      <c r="K28" s="49" t="s">
        <v>137</v>
      </c>
      <c r="L28" s="47" t="s">
        <v>122</v>
      </c>
      <c r="M28" s="51" t="s">
        <v>137</v>
      </c>
      <c r="N28" s="51" t="s">
        <v>137</v>
      </c>
      <c r="O28" s="51" t="s">
        <v>137</v>
      </c>
      <c r="P28" s="51" t="s">
        <v>137</v>
      </c>
      <c r="Q28" s="51" t="s">
        <v>137</v>
      </c>
      <c r="R28" s="99" t="s">
        <v>138</v>
      </c>
      <c r="S28" s="72">
        <f t="shared" si="2"/>
        <v>122</v>
      </c>
      <c r="T28" s="73">
        <v>0</v>
      </c>
      <c r="U28" s="93">
        <v>122</v>
      </c>
      <c r="V28" s="109">
        <f t="shared" si="3"/>
        <v>40</v>
      </c>
      <c r="W28" s="112">
        <v>82</v>
      </c>
      <c r="X28" s="110">
        <v>0</v>
      </c>
      <c r="Y28" s="110"/>
      <c r="Z28" s="110"/>
      <c r="AA28" s="111">
        <v>18</v>
      </c>
      <c r="AB28" s="127">
        <v>38</v>
      </c>
      <c r="AC28" s="128">
        <v>84</v>
      </c>
      <c r="AD28" s="63">
        <v>0</v>
      </c>
      <c r="AE28" s="134">
        <v>0</v>
      </c>
      <c r="AF28" s="63">
        <v>0</v>
      </c>
      <c r="AG28" s="134">
        <v>0</v>
      </c>
      <c r="AH28" s="63">
        <v>0</v>
      </c>
      <c r="AI28" s="64">
        <v>0</v>
      </c>
      <c r="AJ28" s="78">
        <f t="shared" si="1"/>
        <v>0</v>
      </c>
    </row>
    <row r="29" spans="1:36" s="2" customFormat="1" ht="14.25" outlineLevel="2">
      <c r="A29" s="69" t="s">
        <v>150</v>
      </c>
      <c r="B29" s="70" t="s">
        <v>36</v>
      </c>
      <c r="C29" s="49" t="s">
        <v>137</v>
      </c>
      <c r="D29" s="50" t="s">
        <v>136</v>
      </c>
      <c r="E29" s="51" t="s">
        <v>137</v>
      </c>
      <c r="F29" s="51" t="s">
        <v>137</v>
      </c>
      <c r="G29" s="51" t="s">
        <v>137</v>
      </c>
      <c r="H29" s="51" t="s">
        <v>137</v>
      </c>
      <c r="I29" s="51" t="s">
        <v>137</v>
      </c>
      <c r="J29" s="51" t="s">
        <v>138</v>
      </c>
      <c r="K29" s="49" t="s">
        <v>137</v>
      </c>
      <c r="L29" s="51" t="s">
        <v>137</v>
      </c>
      <c r="M29" s="51" t="s">
        <v>137</v>
      </c>
      <c r="N29" s="51" t="s">
        <v>137</v>
      </c>
      <c r="O29" s="51" t="s">
        <v>137</v>
      </c>
      <c r="P29" s="51" t="s">
        <v>137</v>
      </c>
      <c r="Q29" s="51" t="s">
        <v>137</v>
      </c>
      <c r="R29" s="99" t="s">
        <v>138</v>
      </c>
      <c r="S29" s="72">
        <f t="shared" si="2"/>
        <v>78</v>
      </c>
      <c r="T29" s="73">
        <v>0</v>
      </c>
      <c r="U29" s="93">
        <v>78</v>
      </c>
      <c r="V29" s="109">
        <f t="shared" si="3"/>
        <v>54</v>
      </c>
      <c r="W29" s="110">
        <v>24</v>
      </c>
      <c r="X29" s="110">
        <v>0</v>
      </c>
      <c r="Y29" s="110"/>
      <c r="Z29" s="110"/>
      <c r="AA29" s="111"/>
      <c r="AB29" s="127">
        <v>42</v>
      </c>
      <c r="AC29" s="128">
        <v>36</v>
      </c>
      <c r="AD29" s="63">
        <v>0</v>
      </c>
      <c r="AE29" s="134">
        <v>0</v>
      </c>
      <c r="AF29" s="63">
        <v>0</v>
      </c>
      <c r="AG29" s="134">
        <v>0</v>
      </c>
      <c r="AH29" s="63">
        <v>0</v>
      </c>
      <c r="AI29" s="64">
        <v>0</v>
      </c>
      <c r="AJ29" s="78">
        <f t="shared" si="1"/>
        <v>0</v>
      </c>
    </row>
    <row r="30" spans="1:36" s="2" customFormat="1" ht="25.5" outlineLevel="2">
      <c r="A30" s="69" t="s">
        <v>35</v>
      </c>
      <c r="B30" s="70" t="s">
        <v>37</v>
      </c>
      <c r="C30" s="49" t="s">
        <v>137</v>
      </c>
      <c r="D30" s="50" t="s">
        <v>136</v>
      </c>
      <c r="E30" s="51" t="s">
        <v>137</v>
      </c>
      <c r="F30" s="51" t="s">
        <v>137</v>
      </c>
      <c r="G30" s="51" t="s">
        <v>137</v>
      </c>
      <c r="H30" s="51" t="s">
        <v>137</v>
      </c>
      <c r="I30" s="51" t="s">
        <v>137</v>
      </c>
      <c r="J30" s="51" t="s">
        <v>138</v>
      </c>
      <c r="K30" s="49" t="s">
        <v>137</v>
      </c>
      <c r="L30" s="51" t="s">
        <v>137</v>
      </c>
      <c r="M30" s="51" t="s">
        <v>137</v>
      </c>
      <c r="N30" s="51" t="s">
        <v>137</v>
      </c>
      <c r="O30" s="51" t="s">
        <v>137</v>
      </c>
      <c r="P30" s="51" t="s">
        <v>137</v>
      </c>
      <c r="Q30" s="51" t="s">
        <v>137</v>
      </c>
      <c r="R30" s="99" t="s">
        <v>138</v>
      </c>
      <c r="S30" s="72">
        <f t="shared" si="2"/>
        <v>108</v>
      </c>
      <c r="T30" s="73">
        <v>0</v>
      </c>
      <c r="U30" s="93">
        <v>108</v>
      </c>
      <c r="V30" s="109">
        <f t="shared" si="3"/>
        <v>108</v>
      </c>
      <c r="W30" s="110">
        <v>0</v>
      </c>
      <c r="X30" s="110">
        <v>0</v>
      </c>
      <c r="Y30" s="110"/>
      <c r="Z30" s="110"/>
      <c r="AA30" s="111"/>
      <c r="AB30" s="127">
        <v>52</v>
      </c>
      <c r="AC30" s="128">
        <v>56</v>
      </c>
      <c r="AD30" s="63">
        <v>0</v>
      </c>
      <c r="AE30" s="134">
        <v>0</v>
      </c>
      <c r="AF30" s="63">
        <v>0</v>
      </c>
      <c r="AG30" s="134">
        <v>0</v>
      </c>
      <c r="AH30" s="63">
        <v>0</v>
      </c>
      <c r="AI30" s="64">
        <v>0</v>
      </c>
      <c r="AJ30" s="78">
        <f t="shared" si="1"/>
        <v>0</v>
      </c>
    </row>
    <row r="31" spans="1:36" s="2" customFormat="1" ht="14.25" outlineLevel="2">
      <c r="A31" s="69" t="s">
        <v>38</v>
      </c>
      <c r="B31" s="70" t="s">
        <v>39</v>
      </c>
      <c r="C31" s="49" t="s">
        <v>137</v>
      </c>
      <c r="D31" s="50" t="s">
        <v>136</v>
      </c>
      <c r="E31" s="51" t="s">
        <v>137</v>
      </c>
      <c r="F31" s="51" t="s">
        <v>137</v>
      </c>
      <c r="G31" s="51" t="s">
        <v>137</v>
      </c>
      <c r="H31" s="51" t="s">
        <v>137</v>
      </c>
      <c r="I31" s="51" t="s">
        <v>137</v>
      </c>
      <c r="J31" s="51" t="s">
        <v>138</v>
      </c>
      <c r="K31" s="49" t="s">
        <v>137</v>
      </c>
      <c r="L31" s="51" t="s">
        <v>137</v>
      </c>
      <c r="M31" s="51" t="s">
        <v>137</v>
      </c>
      <c r="N31" s="51" t="s">
        <v>137</v>
      </c>
      <c r="O31" s="51" t="s">
        <v>137</v>
      </c>
      <c r="P31" s="51" t="s">
        <v>137</v>
      </c>
      <c r="Q31" s="51" t="s">
        <v>137</v>
      </c>
      <c r="R31" s="99" t="s">
        <v>138</v>
      </c>
      <c r="S31" s="72">
        <f t="shared" si="2"/>
        <v>38</v>
      </c>
      <c r="T31" s="73">
        <v>0</v>
      </c>
      <c r="U31" s="93">
        <v>38</v>
      </c>
      <c r="V31" s="109">
        <f t="shared" si="3"/>
        <v>28</v>
      </c>
      <c r="W31" s="110">
        <v>10</v>
      </c>
      <c r="X31" s="110">
        <v>0</v>
      </c>
      <c r="Y31" s="110"/>
      <c r="Z31" s="110"/>
      <c r="AA31" s="111"/>
      <c r="AB31" s="127"/>
      <c r="AC31" s="128">
        <v>38</v>
      </c>
      <c r="AD31" s="63">
        <v>0</v>
      </c>
      <c r="AE31" s="134">
        <v>0</v>
      </c>
      <c r="AF31" s="63">
        <v>0</v>
      </c>
      <c r="AG31" s="134">
        <v>0</v>
      </c>
      <c r="AH31" s="63">
        <v>0</v>
      </c>
      <c r="AI31" s="64">
        <v>0</v>
      </c>
      <c r="AJ31" s="78">
        <f t="shared" si="1"/>
        <v>0</v>
      </c>
    </row>
    <row r="32" spans="1:36" s="2" customFormat="1" ht="14.25" outlineLevel="2">
      <c r="A32" s="69" t="s">
        <v>151</v>
      </c>
      <c r="B32" s="108" t="s">
        <v>32</v>
      </c>
      <c r="C32" s="53" t="s">
        <v>136</v>
      </c>
      <c r="D32" s="51" t="s">
        <v>137</v>
      </c>
      <c r="E32" s="51" t="s">
        <v>137</v>
      </c>
      <c r="F32" s="51" t="s">
        <v>137</v>
      </c>
      <c r="G32" s="51" t="s">
        <v>137</v>
      </c>
      <c r="H32" s="51" t="s">
        <v>137</v>
      </c>
      <c r="I32" s="51" t="s">
        <v>137</v>
      </c>
      <c r="J32" s="51" t="s">
        <v>138</v>
      </c>
      <c r="K32" s="49" t="s">
        <v>137</v>
      </c>
      <c r="L32" s="51" t="s">
        <v>137</v>
      </c>
      <c r="M32" s="51" t="s">
        <v>137</v>
      </c>
      <c r="N32" s="51" t="s">
        <v>137</v>
      </c>
      <c r="O32" s="51" t="s">
        <v>137</v>
      </c>
      <c r="P32" s="51" t="s">
        <v>137</v>
      </c>
      <c r="Q32" s="51" t="s">
        <v>137</v>
      </c>
      <c r="R32" s="99" t="s">
        <v>138</v>
      </c>
      <c r="S32" s="72">
        <f t="shared" si="2"/>
        <v>36</v>
      </c>
      <c r="T32" s="73"/>
      <c r="U32" s="93">
        <v>36</v>
      </c>
      <c r="V32" s="109">
        <f t="shared" si="3"/>
        <v>36</v>
      </c>
      <c r="W32" s="110"/>
      <c r="X32" s="110"/>
      <c r="Y32" s="110"/>
      <c r="Z32" s="110"/>
      <c r="AA32" s="111"/>
      <c r="AB32" s="127">
        <v>36</v>
      </c>
      <c r="AC32" s="128"/>
      <c r="AD32" s="63">
        <v>0</v>
      </c>
      <c r="AE32" s="134">
        <v>0</v>
      </c>
      <c r="AF32" s="63">
        <v>0</v>
      </c>
      <c r="AG32" s="134">
        <v>0</v>
      </c>
      <c r="AH32" s="63">
        <v>0</v>
      </c>
      <c r="AI32" s="64">
        <v>0</v>
      </c>
      <c r="AJ32" s="78">
        <f t="shared" si="1"/>
        <v>0</v>
      </c>
    </row>
    <row r="33" spans="1:36" s="2" customFormat="1" ht="14.25" outlineLevel="2">
      <c r="A33" s="69" t="s">
        <v>152</v>
      </c>
      <c r="B33" s="108" t="s">
        <v>153</v>
      </c>
      <c r="C33" s="49" t="s">
        <v>137</v>
      </c>
      <c r="D33" s="54" t="s">
        <v>155</v>
      </c>
      <c r="E33" s="51" t="s">
        <v>137</v>
      </c>
      <c r="F33" s="51" t="s">
        <v>137</v>
      </c>
      <c r="G33" s="51" t="s">
        <v>137</v>
      </c>
      <c r="H33" s="51" t="s">
        <v>137</v>
      </c>
      <c r="I33" s="51" t="s">
        <v>137</v>
      </c>
      <c r="J33" s="51" t="s">
        <v>138</v>
      </c>
      <c r="K33" s="49" t="s">
        <v>137</v>
      </c>
      <c r="L33" s="51" t="s">
        <v>137</v>
      </c>
      <c r="M33" s="51" t="s">
        <v>137</v>
      </c>
      <c r="N33" s="51" t="s">
        <v>137</v>
      </c>
      <c r="O33" s="51" t="s">
        <v>137</v>
      </c>
      <c r="P33" s="51" t="s">
        <v>137</v>
      </c>
      <c r="Q33" s="51" t="s">
        <v>137</v>
      </c>
      <c r="R33" s="99" t="s">
        <v>138</v>
      </c>
      <c r="S33" s="72">
        <f t="shared" si="2"/>
        <v>34</v>
      </c>
      <c r="T33" s="73"/>
      <c r="U33" s="93">
        <v>34</v>
      </c>
      <c r="V33" s="109">
        <f t="shared" si="3"/>
        <v>34</v>
      </c>
      <c r="W33" s="110"/>
      <c r="X33" s="110"/>
      <c r="Y33" s="110"/>
      <c r="Z33" s="110"/>
      <c r="AA33" s="111"/>
      <c r="AB33" s="127"/>
      <c r="AC33" s="128">
        <v>34</v>
      </c>
      <c r="AD33" s="63"/>
      <c r="AE33" s="134"/>
      <c r="AF33" s="63"/>
      <c r="AG33" s="134"/>
      <c r="AH33" s="63"/>
      <c r="AI33" s="64"/>
      <c r="AJ33" s="78">
        <f t="shared" si="1"/>
        <v>0</v>
      </c>
    </row>
    <row r="34" spans="1:36" s="2" customFormat="1" ht="14.25" outlineLevel="2">
      <c r="A34" s="69" t="s">
        <v>154</v>
      </c>
      <c r="B34" s="108" t="s">
        <v>40</v>
      </c>
      <c r="C34" s="49" t="s">
        <v>137</v>
      </c>
      <c r="D34" s="50" t="s">
        <v>136</v>
      </c>
      <c r="E34" s="51" t="s">
        <v>137</v>
      </c>
      <c r="F34" s="51" t="s">
        <v>137</v>
      </c>
      <c r="G34" s="51" t="s">
        <v>137</v>
      </c>
      <c r="H34" s="51" t="s">
        <v>137</v>
      </c>
      <c r="I34" s="51" t="s">
        <v>137</v>
      </c>
      <c r="J34" s="51" t="s">
        <v>138</v>
      </c>
      <c r="K34" s="49" t="s">
        <v>137</v>
      </c>
      <c r="L34" s="51" t="s">
        <v>137</v>
      </c>
      <c r="M34" s="51" t="s">
        <v>137</v>
      </c>
      <c r="N34" s="51" t="s">
        <v>137</v>
      </c>
      <c r="O34" s="51" t="s">
        <v>137</v>
      </c>
      <c r="P34" s="51" t="s">
        <v>137</v>
      </c>
      <c r="Q34" s="51" t="s">
        <v>137</v>
      </c>
      <c r="R34" s="99" t="s">
        <v>138</v>
      </c>
      <c r="S34" s="72">
        <f t="shared" si="2"/>
        <v>34</v>
      </c>
      <c r="T34" s="73">
        <v>0</v>
      </c>
      <c r="U34" s="93">
        <v>34</v>
      </c>
      <c r="V34" s="109">
        <f t="shared" si="3"/>
        <v>34</v>
      </c>
      <c r="W34" s="112">
        <v>0</v>
      </c>
      <c r="X34" s="110">
        <v>0</v>
      </c>
      <c r="Y34" s="110"/>
      <c r="Z34" s="110"/>
      <c r="AA34" s="111"/>
      <c r="AB34" s="127"/>
      <c r="AC34" s="128">
        <v>34</v>
      </c>
      <c r="AD34" s="63"/>
      <c r="AE34" s="134">
        <v>0</v>
      </c>
      <c r="AF34" s="63">
        <v>0</v>
      </c>
      <c r="AG34" s="134">
        <v>0</v>
      </c>
      <c r="AH34" s="63">
        <v>0</v>
      </c>
      <c r="AI34" s="64">
        <v>0</v>
      </c>
      <c r="AJ34" s="78">
        <f t="shared" si="1"/>
        <v>0</v>
      </c>
    </row>
    <row r="35" spans="1:36" s="7" customFormat="1" ht="24" customHeight="1" outlineLevel="1">
      <c r="A35" s="18" t="s">
        <v>41</v>
      </c>
      <c r="B35" s="74" t="s">
        <v>42</v>
      </c>
      <c r="C35" s="167" t="s">
        <v>191</v>
      </c>
      <c r="D35" s="168"/>
      <c r="E35" s="168"/>
      <c r="F35" s="168"/>
      <c r="G35" s="168"/>
      <c r="H35" s="168"/>
      <c r="I35" s="168"/>
      <c r="J35" s="169"/>
      <c r="K35" s="167" t="s">
        <v>192</v>
      </c>
      <c r="L35" s="168"/>
      <c r="M35" s="168"/>
      <c r="N35" s="168"/>
      <c r="O35" s="168"/>
      <c r="P35" s="168"/>
      <c r="Q35" s="168"/>
      <c r="R35" s="169"/>
      <c r="S35" s="95">
        <f>SUM(S36:S39)</f>
        <v>660</v>
      </c>
      <c r="T35" s="13">
        <f aca="true" t="shared" si="4" ref="T35:AI35">SUM(T36:T39)</f>
        <v>220</v>
      </c>
      <c r="U35" s="13">
        <f t="shared" si="4"/>
        <v>440</v>
      </c>
      <c r="V35" s="113">
        <f t="shared" si="4"/>
        <v>102</v>
      </c>
      <c r="W35" s="114">
        <f t="shared" si="4"/>
        <v>338</v>
      </c>
      <c r="X35" s="114">
        <f t="shared" si="4"/>
        <v>0</v>
      </c>
      <c r="Y35" s="114">
        <f t="shared" si="4"/>
        <v>0</v>
      </c>
      <c r="Z35" s="114">
        <f t="shared" si="4"/>
        <v>0</v>
      </c>
      <c r="AA35" s="115">
        <f t="shared" si="4"/>
        <v>0</v>
      </c>
      <c r="AB35" s="113">
        <f t="shared" si="4"/>
        <v>0</v>
      </c>
      <c r="AC35" s="115">
        <f t="shared" si="4"/>
        <v>0</v>
      </c>
      <c r="AD35" s="113">
        <f t="shared" si="4"/>
        <v>52</v>
      </c>
      <c r="AE35" s="115">
        <f t="shared" si="4"/>
        <v>68</v>
      </c>
      <c r="AF35" s="113">
        <f t="shared" si="4"/>
        <v>100</v>
      </c>
      <c r="AG35" s="115">
        <f t="shared" si="4"/>
        <v>68</v>
      </c>
      <c r="AH35" s="113">
        <f t="shared" si="4"/>
        <v>100</v>
      </c>
      <c r="AI35" s="115">
        <f t="shared" si="4"/>
        <v>52</v>
      </c>
      <c r="AJ35" s="78">
        <f t="shared" si="1"/>
        <v>0</v>
      </c>
    </row>
    <row r="36" spans="1:36" s="2" customFormat="1" ht="14.25" outlineLevel="2">
      <c r="A36" s="19" t="s">
        <v>43</v>
      </c>
      <c r="B36" s="19" t="s">
        <v>44</v>
      </c>
      <c r="C36" s="51" t="s">
        <v>137</v>
      </c>
      <c r="D36" s="51" t="s">
        <v>137</v>
      </c>
      <c r="E36" s="51" t="s">
        <v>137</v>
      </c>
      <c r="F36" s="51" t="s">
        <v>137</v>
      </c>
      <c r="G36" s="50" t="s">
        <v>136</v>
      </c>
      <c r="H36" s="51" t="s">
        <v>137</v>
      </c>
      <c r="I36" s="51" t="s">
        <v>137</v>
      </c>
      <c r="J36" s="48" t="s">
        <v>138</v>
      </c>
      <c r="K36" s="49" t="s">
        <v>137</v>
      </c>
      <c r="L36" s="51" t="s">
        <v>137</v>
      </c>
      <c r="M36" s="51" t="s">
        <v>137</v>
      </c>
      <c r="N36" s="51" t="s">
        <v>137</v>
      </c>
      <c r="O36" s="51" t="s">
        <v>137</v>
      </c>
      <c r="P36" s="51" t="s">
        <v>137</v>
      </c>
      <c r="Q36" s="51" t="s">
        <v>137</v>
      </c>
      <c r="R36" s="99" t="s">
        <v>138</v>
      </c>
      <c r="S36" s="95">
        <f>T36+U36</f>
        <v>54</v>
      </c>
      <c r="T36" s="14">
        <v>6</v>
      </c>
      <c r="U36" s="31">
        <v>48</v>
      </c>
      <c r="V36" s="37">
        <f>U36-W36-X36-Y36</f>
        <v>30</v>
      </c>
      <c r="W36" s="15">
        <v>18</v>
      </c>
      <c r="X36" s="15">
        <v>0</v>
      </c>
      <c r="Y36" s="15"/>
      <c r="Z36" s="15"/>
      <c r="AA36" s="38"/>
      <c r="AB36" s="60">
        <v>0</v>
      </c>
      <c r="AC36" s="29">
        <v>0</v>
      </c>
      <c r="AD36" s="60"/>
      <c r="AE36" s="29"/>
      <c r="AF36" s="40">
        <v>48</v>
      </c>
      <c r="AG36" s="29"/>
      <c r="AH36" s="60"/>
      <c r="AI36" s="28"/>
      <c r="AJ36" s="78">
        <f t="shared" si="1"/>
        <v>0</v>
      </c>
    </row>
    <row r="37" spans="1:36" s="2" customFormat="1" ht="14.25" outlineLevel="2">
      <c r="A37" s="19" t="s">
        <v>45</v>
      </c>
      <c r="B37" s="19" t="s">
        <v>26</v>
      </c>
      <c r="C37" s="51" t="s">
        <v>137</v>
      </c>
      <c r="D37" s="51" t="s">
        <v>137</v>
      </c>
      <c r="E37" s="51" t="s">
        <v>137</v>
      </c>
      <c r="F37" s="51" t="s">
        <v>137</v>
      </c>
      <c r="G37" s="51" t="s">
        <v>137</v>
      </c>
      <c r="H37" s="51" t="s">
        <v>137</v>
      </c>
      <c r="I37" s="50" t="s">
        <v>136</v>
      </c>
      <c r="J37" s="48" t="s">
        <v>138</v>
      </c>
      <c r="K37" s="49" t="s">
        <v>137</v>
      </c>
      <c r="L37" s="51" t="s">
        <v>137</v>
      </c>
      <c r="M37" s="51" t="s">
        <v>137</v>
      </c>
      <c r="N37" s="51" t="s">
        <v>137</v>
      </c>
      <c r="O37" s="51" t="s">
        <v>137</v>
      </c>
      <c r="P37" s="51" t="s">
        <v>137</v>
      </c>
      <c r="Q37" s="51" t="s">
        <v>137</v>
      </c>
      <c r="R37" s="99" t="s">
        <v>138</v>
      </c>
      <c r="S37" s="95">
        <f>T37+U37</f>
        <v>54</v>
      </c>
      <c r="T37" s="14">
        <v>6</v>
      </c>
      <c r="U37" s="31">
        <v>48</v>
      </c>
      <c r="V37" s="37">
        <f>U37-W37-X37-Y37</f>
        <v>30</v>
      </c>
      <c r="W37" s="15">
        <v>18</v>
      </c>
      <c r="X37" s="15">
        <v>0</v>
      </c>
      <c r="Y37" s="15"/>
      <c r="Z37" s="15"/>
      <c r="AA37" s="38"/>
      <c r="AB37" s="60">
        <v>0</v>
      </c>
      <c r="AC37" s="29">
        <v>0</v>
      </c>
      <c r="AD37" s="60"/>
      <c r="AE37" s="135"/>
      <c r="AF37" s="60"/>
      <c r="AG37" s="29"/>
      <c r="AH37" s="60">
        <v>48</v>
      </c>
      <c r="AI37" s="28"/>
      <c r="AJ37" s="78">
        <f t="shared" si="1"/>
        <v>0</v>
      </c>
    </row>
    <row r="38" spans="1:36" s="2" customFormat="1" ht="14.25" outlineLevel="2">
      <c r="A38" s="19" t="s">
        <v>46</v>
      </c>
      <c r="B38" s="75" t="s">
        <v>22</v>
      </c>
      <c r="C38" s="51" t="s">
        <v>137</v>
      </c>
      <c r="D38" s="51" t="s">
        <v>137</v>
      </c>
      <c r="E38" s="51" t="s">
        <v>137</v>
      </c>
      <c r="F38" s="51" t="s">
        <v>137</v>
      </c>
      <c r="G38" s="51" t="s">
        <v>137</v>
      </c>
      <c r="H38" s="51" t="s">
        <v>137</v>
      </c>
      <c r="I38" s="51" t="s">
        <v>137</v>
      </c>
      <c r="J38" s="54" t="s">
        <v>186</v>
      </c>
      <c r="K38" s="49" t="s">
        <v>137</v>
      </c>
      <c r="L38" s="51" t="s">
        <v>137</v>
      </c>
      <c r="M38" s="51" t="s">
        <v>137</v>
      </c>
      <c r="N38" s="51" t="s">
        <v>137</v>
      </c>
      <c r="O38" s="51" t="s">
        <v>137</v>
      </c>
      <c r="P38" s="51" t="s">
        <v>137</v>
      </c>
      <c r="Q38" s="51" t="s">
        <v>137</v>
      </c>
      <c r="R38" s="99" t="s">
        <v>138</v>
      </c>
      <c r="S38" s="95">
        <f>T38+U38</f>
        <v>208</v>
      </c>
      <c r="T38" s="14">
        <v>36</v>
      </c>
      <c r="U38" s="31">
        <v>172</v>
      </c>
      <c r="V38" s="37">
        <f>U38-W38-X38-Y38</f>
        <v>22</v>
      </c>
      <c r="W38" s="24">
        <v>150</v>
      </c>
      <c r="X38" s="15">
        <v>0</v>
      </c>
      <c r="Y38" s="15"/>
      <c r="Z38" s="15"/>
      <c r="AA38" s="38"/>
      <c r="AB38" s="60">
        <v>0</v>
      </c>
      <c r="AC38" s="29">
        <v>0</v>
      </c>
      <c r="AD38" s="40">
        <v>26</v>
      </c>
      <c r="AE38" s="135">
        <v>34</v>
      </c>
      <c r="AF38" s="40">
        <v>26</v>
      </c>
      <c r="AG38" s="135">
        <v>34</v>
      </c>
      <c r="AH38" s="40">
        <v>26</v>
      </c>
      <c r="AI38" s="65">
        <v>26</v>
      </c>
      <c r="AJ38" s="78">
        <f t="shared" si="1"/>
        <v>0</v>
      </c>
    </row>
    <row r="39" spans="1:36" s="2" customFormat="1" ht="14.25" outlineLevel="2">
      <c r="A39" s="19" t="s">
        <v>47</v>
      </c>
      <c r="B39" s="19" t="s">
        <v>48</v>
      </c>
      <c r="C39" s="51" t="s">
        <v>137</v>
      </c>
      <c r="D39" s="51" t="s">
        <v>137</v>
      </c>
      <c r="E39" s="51" t="s">
        <v>137</v>
      </c>
      <c r="F39" s="51" t="s">
        <v>137</v>
      </c>
      <c r="G39" s="51" t="s">
        <v>137</v>
      </c>
      <c r="H39" s="51" t="s">
        <v>137</v>
      </c>
      <c r="I39" s="51" t="s">
        <v>137</v>
      </c>
      <c r="J39" s="54" t="s">
        <v>186</v>
      </c>
      <c r="K39" s="49" t="s">
        <v>137</v>
      </c>
      <c r="L39" s="51" t="s">
        <v>137</v>
      </c>
      <c r="M39" s="51" t="s">
        <v>137</v>
      </c>
      <c r="N39" s="51" t="s">
        <v>137</v>
      </c>
      <c r="O39" s="51" t="s">
        <v>137</v>
      </c>
      <c r="P39" s="51" t="s">
        <v>137</v>
      </c>
      <c r="Q39" s="51" t="s">
        <v>137</v>
      </c>
      <c r="R39" s="99" t="s">
        <v>138</v>
      </c>
      <c r="S39" s="95">
        <f>T39+U39</f>
        <v>344</v>
      </c>
      <c r="T39" s="14">
        <v>172</v>
      </c>
      <c r="U39" s="31">
        <v>172</v>
      </c>
      <c r="V39" s="37">
        <f>U39-W39-X39-Y39</f>
        <v>20</v>
      </c>
      <c r="W39" s="24">
        <v>152</v>
      </c>
      <c r="X39" s="15">
        <v>0</v>
      </c>
      <c r="Y39" s="15"/>
      <c r="Z39" s="15"/>
      <c r="AA39" s="38"/>
      <c r="AB39" s="60">
        <v>0</v>
      </c>
      <c r="AC39" s="29">
        <v>0</v>
      </c>
      <c r="AD39" s="40">
        <v>26</v>
      </c>
      <c r="AE39" s="135">
        <v>34</v>
      </c>
      <c r="AF39" s="40">
        <v>26</v>
      </c>
      <c r="AG39" s="135">
        <v>34</v>
      </c>
      <c r="AH39" s="40">
        <v>26</v>
      </c>
      <c r="AI39" s="65">
        <v>26</v>
      </c>
      <c r="AJ39" s="78">
        <f t="shared" si="1"/>
        <v>0</v>
      </c>
    </row>
    <row r="40" spans="1:36" s="7" customFormat="1" ht="24" outlineLevel="1">
      <c r="A40" s="18" t="s">
        <v>49</v>
      </c>
      <c r="B40" s="18" t="s">
        <v>50</v>
      </c>
      <c r="C40" s="140" t="s">
        <v>193</v>
      </c>
      <c r="D40" s="141"/>
      <c r="E40" s="141"/>
      <c r="F40" s="141"/>
      <c r="G40" s="141"/>
      <c r="H40" s="141"/>
      <c r="I40" s="141"/>
      <c r="J40" s="142"/>
      <c r="K40" s="140" t="s">
        <v>192</v>
      </c>
      <c r="L40" s="141"/>
      <c r="M40" s="141"/>
      <c r="N40" s="141"/>
      <c r="O40" s="141"/>
      <c r="P40" s="141"/>
      <c r="Q40" s="141"/>
      <c r="R40" s="142"/>
      <c r="S40" s="95">
        <f>SUM(S41:S42)</f>
        <v>146</v>
      </c>
      <c r="T40" s="13">
        <f aca="true" t="shared" si="5" ref="T40:AI40">SUM(T41:T42)</f>
        <v>48</v>
      </c>
      <c r="U40" s="13">
        <f t="shared" si="5"/>
        <v>98</v>
      </c>
      <c r="V40" s="113">
        <f t="shared" si="5"/>
        <v>86</v>
      </c>
      <c r="W40" s="114">
        <f t="shared" si="5"/>
        <v>12</v>
      </c>
      <c r="X40" s="114">
        <f t="shared" si="5"/>
        <v>0</v>
      </c>
      <c r="Y40" s="114">
        <f t="shared" si="5"/>
        <v>0</v>
      </c>
      <c r="Z40" s="114">
        <f t="shared" si="5"/>
        <v>0</v>
      </c>
      <c r="AA40" s="115">
        <f t="shared" si="5"/>
        <v>0</v>
      </c>
      <c r="AB40" s="113">
        <f t="shared" si="5"/>
        <v>0</v>
      </c>
      <c r="AC40" s="115">
        <f t="shared" si="5"/>
        <v>0</v>
      </c>
      <c r="AD40" s="113">
        <f t="shared" si="5"/>
        <v>62</v>
      </c>
      <c r="AE40" s="115">
        <f t="shared" si="5"/>
        <v>0</v>
      </c>
      <c r="AF40" s="113">
        <f t="shared" si="5"/>
        <v>36</v>
      </c>
      <c r="AG40" s="115">
        <f t="shared" si="5"/>
        <v>0</v>
      </c>
      <c r="AH40" s="113">
        <f t="shared" si="5"/>
        <v>0</v>
      </c>
      <c r="AI40" s="115">
        <f t="shared" si="5"/>
        <v>0</v>
      </c>
      <c r="AJ40" s="78">
        <f t="shared" si="1"/>
        <v>0</v>
      </c>
    </row>
    <row r="41" spans="1:36" s="2" customFormat="1" ht="14.25" outlineLevel="2">
      <c r="A41" s="19" t="s">
        <v>51</v>
      </c>
      <c r="B41" s="19" t="s">
        <v>24</v>
      </c>
      <c r="C41" s="51" t="s">
        <v>137</v>
      </c>
      <c r="D41" s="51" t="s">
        <v>137</v>
      </c>
      <c r="E41" s="50" t="s">
        <v>136</v>
      </c>
      <c r="F41" s="51" t="s">
        <v>137</v>
      </c>
      <c r="G41" s="51" t="s">
        <v>137</v>
      </c>
      <c r="H41" s="51" t="s">
        <v>137</v>
      </c>
      <c r="I41" s="51" t="s">
        <v>137</v>
      </c>
      <c r="J41" s="48" t="s">
        <v>138</v>
      </c>
      <c r="K41" s="49" t="s">
        <v>137</v>
      </c>
      <c r="L41" s="51" t="s">
        <v>137</v>
      </c>
      <c r="M41" s="51" t="s">
        <v>137</v>
      </c>
      <c r="N41" s="51" t="s">
        <v>137</v>
      </c>
      <c r="O41" s="51" t="s">
        <v>137</v>
      </c>
      <c r="P41" s="51" t="s">
        <v>137</v>
      </c>
      <c r="Q41" s="51" t="s">
        <v>137</v>
      </c>
      <c r="R41" s="99" t="s">
        <v>138</v>
      </c>
      <c r="S41" s="95">
        <f>T41+U41</f>
        <v>92</v>
      </c>
      <c r="T41" s="14">
        <v>30</v>
      </c>
      <c r="U41" s="31">
        <v>62</v>
      </c>
      <c r="V41" s="39">
        <f>U41-W41-X41-Y41</f>
        <v>62</v>
      </c>
      <c r="W41" s="24"/>
      <c r="X41" s="15">
        <v>0</v>
      </c>
      <c r="Y41" s="15"/>
      <c r="Z41" s="15"/>
      <c r="AA41" s="38"/>
      <c r="AB41" s="60"/>
      <c r="AC41" s="29">
        <v>0</v>
      </c>
      <c r="AD41" s="40">
        <v>62</v>
      </c>
      <c r="AE41" s="29"/>
      <c r="AF41" s="60"/>
      <c r="AG41" s="29"/>
      <c r="AH41" s="60">
        <v>0</v>
      </c>
      <c r="AI41" s="28">
        <v>0</v>
      </c>
      <c r="AJ41" s="78">
        <f t="shared" si="1"/>
        <v>0</v>
      </c>
    </row>
    <row r="42" spans="1:36" s="2" customFormat="1" ht="24" outlineLevel="2">
      <c r="A42" s="19" t="s">
        <v>52</v>
      </c>
      <c r="B42" s="75" t="s">
        <v>53</v>
      </c>
      <c r="C42" s="51" t="s">
        <v>137</v>
      </c>
      <c r="D42" s="51" t="s">
        <v>137</v>
      </c>
      <c r="E42" s="51" t="s">
        <v>137</v>
      </c>
      <c r="F42" s="51" t="s">
        <v>137</v>
      </c>
      <c r="G42" s="50" t="s">
        <v>136</v>
      </c>
      <c r="H42" s="51" t="s">
        <v>137</v>
      </c>
      <c r="I42" s="51" t="s">
        <v>137</v>
      </c>
      <c r="J42" s="48" t="s">
        <v>138</v>
      </c>
      <c r="K42" s="49" t="s">
        <v>137</v>
      </c>
      <c r="L42" s="51" t="s">
        <v>137</v>
      </c>
      <c r="M42" s="51" t="s">
        <v>137</v>
      </c>
      <c r="N42" s="51" t="s">
        <v>137</v>
      </c>
      <c r="O42" s="51" t="s">
        <v>137</v>
      </c>
      <c r="P42" s="51" t="s">
        <v>137</v>
      </c>
      <c r="Q42" s="51" t="s">
        <v>137</v>
      </c>
      <c r="R42" s="99" t="s">
        <v>138</v>
      </c>
      <c r="S42" s="95">
        <f>T42+U42</f>
        <v>54</v>
      </c>
      <c r="T42" s="14">
        <f>U42/2</f>
        <v>18</v>
      </c>
      <c r="U42" s="31">
        <v>36</v>
      </c>
      <c r="V42" s="39">
        <f>U42-W42-X42-Y42</f>
        <v>24</v>
      </c>
      <c r="W42" s="24">
        <v>12</v>
      </c>
      <c r="X42" s="15"/>
      <c r="Y42" s="15"/>
      <c r="Z42" s="15"/>
      <c r="AA42" s="38"/>
      <c r="AB42" s="60">
        <v>0</v>
      </c>
      <c r="AC42" s="29">
        <v>0</v>
      </c>
      <c r="AD42" s="60"/>
      <c r="AE42" s="29"/>
      <c r="AF42" s="60">
        <v>36</v>
      </c>
      <c r="AG42" s="29"/>
      <c r="AH42" s="60">
        <v>0</v>
      </c>
      <c r="AI42" s="65"/>
      <c r="AJ42" s="78">
        <f t="shared" si="1"/>
        <v>0</v>
      </c>
    </row>
    <row r="43" spans="1:36" s="7" customFormat="1" ht="14.25" outlineLevel="1">
      <c r="A43" s="18" t="s">
        <v>54</v>
      </c>
      <c r="B43" s="18" t="s">
        <v>55</v>
      </c>
      <c r="C43" s="140" t="s">
        <v>194</v>
      </c>
      <c r="D43" s="141"/>
      <c r="E43" s="141"/>
      <c r="F43" s="141"/>
      <c r="G43" s="141"/>
      <c r="H43" s="141"/>
      <c r="I43" s="141"/>
      <c r="J43" s="142"/>
      <c r="K43" s="140" t="s">
        <v>195</v>
      </c>
      <c r="L43" s="141"/>
      <c r="M43" s="141"/>
      <c r="N43" s="141"/>
      <c r="O43" s="141"/>
      <c r="P43" s="141"/>
      <c r="Q43" s="141"/>
      <c r="R43" s="142"/>
      <c r="S43" s="96">
        <f>SUM(S44:S56)</f>
        <v>1500</v>
      </c>
      <c r="T43" s="25">
        <f aca="true" t="shared" si="6" ref="T43:AI43">SUM(T44:T56)</f>
        <v>500</v>
      </c>
      <c r="U43" s="25">
        <f t="shared" si="6"/>
        <v>1000</v>
      </c>
      <c r="V43" s="116">
        <f t="shared" si="6"/>
        <v>598</v>
      </c>
      <c r="W43" s="117">
        <f t="shared" si="6"/>
        <v>402</v>
      </c>
      <c r="X43" s="117">
        <f t="shared" si="6"/>
        <v>0</v>
      </c>
      <c r="Y43" s="117">
        <f t="shared" si="6"/>
        <v>0</v>
      </c>
      <c r="Z43" s="117">
        <f t="shared" si="6"/>
        <v>0</v>
      </c>
      <c r="AA43" s="118">
        <f t="shared" si="6"/>
        <v>18</v>
      </c>
      <c r="AB43" s="116">
        <f t="shared" si="6"/>
        <v>0</v>
      </c>
      <c r="AC43" s="118">
        <f t="shared" si="6"/>
        <v>0</v>
      </c>
      <c r="AD43" s="116">
        <f t="shared" si="6"/>
        <v>270</v>
      </c>
      <c r="AE43" s="118">
        <f t="shared" si="6"/>
        <v>356</v>
      </c>
      <c r="AF43" s="116">
        <f t="shared" si="6"/>
        <v>40</v>
      </c>
      <c r="AG43" s="118">
        <f t="shared" si="6"/>
        <v>176</v>
      </c>
      <c r="AH43" s="116">
        <f t="shared" si="6"/>
        <v>80</v>
      </c>
      <c r="AI43" s="118">
        <f t="shared" si="6"/>
        <v>78</v>
      </c>
      <c r="AJ43" s="78">
        <f t="shared" si="1"/>
        <v>0</v>
      </c>
    </row>
    <row r="44" spans="1:36" s="2" customFormat="1" ht="14.25" outlineLevel="2">
      <c r="A44" s="19" t="s">
        <v>123</v>
      </c>
      <c r="B44" s="75" t="s">
        <v>56</v>
      </c>
      <c r="C44" s="51" t="s">
        <v>137</v>
      </c>
      <c r="D44" s="51" t="s">
        <v>137</v>
      </c>
      <c r="E44" s="51" t="s">
        <v>137</v>
      </c>
      <c r="F44" s="50" t="s">
        <v>136</v>
      </c>
      <c r="G44" s="51" t="s">
        <v>137</v>
      </c>
      <c r="H44" s="51" t="s">
        <v>137</v>
      </c>
      <c r="I44" s="51" t="s">
        <v>137</v>
      </c>
      <c r="J44" s="48" t="s">
        <v>138</v>
      </c>
      <c r="K44" s="49" t="s">
        <v>137</v>
      </c>
      <c r="L44" s="51" t="s">
        <v>137</v>
      </c>
      <c r="M44" s="51" t="s">
        <v>137</v>
      </c>
      <c r="N44" s="51" t="s">
        <v>137</v>
      </c>
      <c r="O44" s="51" t="s">
        <v>137</v>
      </c>
      <c r="P44" s="51" t="s">
        <v>137</v>
      </c>
      <c r="Q44" s="51" t="s">
        <v>137</v>
      </c>
      <c r="R44" s="99" t="s">
        <v>138</v>
      </c>
      <c r="S44" s="95">
        <f>T44+U44</f>
        <v>180</v>
      </c>
      <c r="T44" s="14">
        <f>U44/2</f>
        <v>60</v>
      </c>
      <c r="U44" s="31">
        <v>120</v>
      </c>
      <c r="V44" s="37">
        <f>U44-W44-X44-Y44</f>
        <v>0</v>
      </c>
      <c r="W44" s="24">
        <v>120</v>
      </c>
      <c r="X44" s="15">
        <v>0</v>
      </c>
      <c r="Y44" s="15"/>
      <c r="Z44" s="15"/>
      <c r="AA44" s="38"/>
      <c r="AB44" s="60"/>
      <c r="AC44" s="29"/>
      <c r="AD44" s="40"/>
      <c r="AE44" s="135">
        <v>120</v>
      </c>
      <c r="AF44" s="60"/>
      <c r="AG44" s="29"/>
      <c r="AH44" s="60"/>
      <c r="AI44" s="28"/>
      <c r="AJ44" s="78">
        <f t="shared" si="1"/>
        <v>0</v>
      </c>
    </row>
    <row r="45" spans="1:36" s="2" customFormat="1" ht="14.25" outlineLevel="2">
      <c r="A45" s="19" t="s">
        <v>124</v>
      </c>
      <c r="B45" s="75" t="s">
        <v>156</v>
      </c>
      <c r="C45" s="51" t="s">
        <v>137</v>
      </c>
      <c r="D45" s="51" t="s">
        <v>137</v>
      </c>
      <c r="E45" s="51" t="s">
        <v>137</v>
      </c>
      <c r="F45" s="50" t="s">
        <v>136</v>
      </c>
      <c r="G45" s="51" t="s">
        <v>137</v>
      </c>
      <c r="H45" s="51" t="s">
        <v>137</v>
      </c>
      <c r="I45" s="51" t="s">
        <v>137</v>
      </c>
      <c r="J45" s="48" t="s">
        <v>138</v>
      </c>
      <c r="K45" s="49" t="s">
        <v>137</v>
      </c>
      <c r="L45" s="51" t="s">
        <v>137</v>
      </c>
      <c r="M45" s="51" t="s">
        <v>137</v>
      </c>
      <c r="N45" s="51" t="s">
        <v>137</v>
      </c>
      <c r="O45" s="51" t="s">
        <v>137</v>
      </c>
      <c r="P45" s="51" t="s">
        <v>137</v>
      </c>
      <c r="Q45" s="51" t="s">
        <v>137</v>
      </c>
      <c r="R45" s="99" t="s">
        <v>138</v>
      </c>
      <c r="S45" s="95">
        <f aca="true" t="shared" si="7" ref="S45:S56">T45+U45</f>
        <v>144</v>
      </c>
      <c r="T45" s="14">
        <f aca="true" t="shared" si="8" ref="T45:T56">U45/2</f>
        <v>48</v>
      </c>
      <c r="U45" s="31">
        <v>96</v>
      </c>
      <c r="V45" s="37">
        <f aca="true" t="shared" si="9" ref="V45:V56">U45-W45-X45-Y45</f>
        <v>60</v>
      </c>
      <c r="W45" s="24">
        <v>36</v>
      </c>
      <c r="X45" s="15">
        <v>0</v>
      </c>
      <c r="Y45" s="15"/>
      <c r="Z45" s="15"/>
      <c r="AA45" s="38"/>
      <c r="AB45" s="60"/>
      <c r="AC45" s="29"/>
      <c r="AD45" s="40"/>
      <c r="AE45" s="135">
        <v>96</v>
      </c>
      <c r="AF45" s="60"/>
      <c r="AG45" s="29"/>
      <c r="AH45" s="60"/>
      <c r="AI45" s="28"/>
      <c r="AJ45" s="78">
        <f t="shared" si="1"/>
        <v>0</v>
      </c>
    </row>
    <row r="46" spans="1:36" s="2" customFormat="1" ht="24" outlineLevel="2">
      <c r="A46" s="19" t="s">
        <v>125</v>
      </c>
      <c r="B46" s="75" t="s">
        <v>157</v>
      </c>
      <c r="C46" s="51" t="s">
        <v>137</v>
      </c>
      <c r="D46" s="51" t="s">
        <v>137</v>
      </c>
      <c r="E46" s="51" t="s">
        <v>137</v>
      </c>
      <c r="F46" s="51" t="s">
        <v>137</v>
      </c>
      <c r="G46" s="50" t="s">
        <v>136</v>
      </c>
      <c r="H46" s="51" t="s">
        <v>137</v>
      </c>
      <c r="I46" s="51" t="s">
        <v>137</v>
      </c>
      <c r="J46" s="48" t="s">
        <v>138</v>
      </c>
      <c r="K46" s="49" t="s">
        <v>137</v>
      </c>
      <c r="L46" s="51" t="s">
        <v>137</v>
      </c>
      <c r="M46" s="51" t="s">
        <v>137</v>
      </c>
      <c r="N46" s="51" t="s">
        <v>137</v>
      </c>
      <c r="O46" s="51" t="s">
        <v>137</v>
      </c>
      <c r="P46" s="51" t="s">
        <v>137</v>
      </c>
      <c r="Q46" s="51" t="s">
        <v>137</v>
      </c>
      <c r="R46" s="99" t="s">
        <v>138</v>
      </c>
      <c r="S46" s="95">
        <f t="shared" si="7"/>
        <v>60</v>
      </c>
      <c r="T46" s="14">
        <f t="shared" si="8"/>
        <v>20</v>
      </c>
      <c r="U46" s="31">
        <v>40</v>
      </c>
      <c r="V46" s="37">
        <f t="shared" si="9"/>
        <v>30</v>
      </c>
      <c r="W46" s="15">
        <v>10</v>
      </c>
      <c r="X46" s="15">
        <v>0</v>
      </c>
      <c r="Y46" s="15"/>
      <c r="Z46" s="15"/>
      <c r="AA46" s="38"/>
      <c r="AB46" s="60"/>
      <c r="AC46" s="29"/>
      <c r="AD46" s="40"/>
      <c r="AE46" s="29"/>
      <c r="AF46" s="60">
        <v>40</v>
      </c>
      <c r="AG46" s="29"/>
      <c r="AH46" s="60"/>
      <c r="AI46" s="28"/>
      <c r="AJ46" s="78">
        <f t="shared" si="1"/>
        <v>0</v>
      </c>
    </row>
    <row r="47" spans="1:36" s="2" customFormat="1" ht="14.25" outlineLevel="2">
      <c r="A47" s="19" t="s">
        <v>126</v>
      </c>
      <c r="B47" s="75" t="s">
        <v>57</v>
      </c>
      <c r="C47" s="51" t="s">
        <v>137</v>
      </c>
      <c r="D47" s="51" t="s">
        <v>137</v>
      </c>
      <c r="E47" s="51" t="s">
        <v>137</v>
      </c>
      <c r="F47" s="51" t="s">
        <v>137</v>
      </c>
      <c r="G47" s="51" t="s">
        <v>137</v>
      </c>
      <c r="H47" s="51" t="s">
        <v>137</v>
      </c>
      <c r="I47" s="51" t="s">
        <v>137</v>
      </c>
      <c r="J47" s="48" t="s">
        <v>138</v>
      </c>
      <c r="K47" s="49" t="s">
        <v>137</v>
      </c>
      <c r="L47" s="51" t="s">
        <v>137</v>
      </c>
      <c r="M47" s="47" t="s">
        <v>122</v>
      </c>
      <c r="N47" s="51" t="s">
        <v>137</v>
      </c>
      <c r="O47" s="51" t="s">
        <v>137</v>
      </c>
      <c r="P47" s="51" t="s">
        <v>137</v>
      </c>
      <c r="Q47" s="51" t="s">
        <v>137</v>
      </c>
      <c r="R47" s="99" t="s">
        <v>138</v>
      </c>
      <c r="S47" s="95">
        <f t="shared" si="7"/>
        <v>180</v>
      </c>
      <c r="T47" s="14">
        <f t="shared" si="8"/>
        <v>60</v>
      </c>
      <c r="U47" s="31">
        <v>120</v>
      </c>
      <c r="V47" s="37">
        <f t="shared" si="9"/>
        <v>70</v>
      </c>
      <c r="W47" s="15">
        <v>50</v>
      </c>
      <c r="X47" s="15">
        <v>0</v>
      </c>
      <c r="Y47" s="15"/>
      <c r="Z47" s="15"/>
      <c r="AA47" s="38">
        <v>18</v>
      </c>
      <c r="AB47" s="60"/>
      <c r="AC47" s="29"/>
      <c r="AD47" s="40">
        <v>120</v>
      </c>
      <c r="AE47" s="29"/>
      <c r="AF47" s="60"/>
      <c r="AG47" s="29"/>
      <c r="AH47" s="60"/>
      <c r="AI47" s="28"/>
      <c r="AJ47" s="78">
        <f t="shared" si="1"/>
        <v>0</v>
      </c>
    </row>
    <row r="48" spans="1:36" s="2" customFormat="1" ht="14.25" outlineLevel="2">
      <c r="A48" s="19" t="s">
        <v>127</v>
      </c>
      <c r="B48" s="75" t="s">
        <v>158</v>
      </c>
      <c r="C48" s="51" t="s">
        <v>137</v>
      </c>
      <c r="D48" s="51" t="s">
        <v>137</v>
      </c>
      <c r="E48" s="50" t="s">
        <v>136</v>
      </c>
      <c r="F48" s="51" t="s">
        <v>137</v>
      </c>
      <c r="G48" s="51" t="s">
        <v>137</v>
      </c>
      <c r="H48" s="51" t="s">
        <v>137</v>
      </c>
      <c r="I48" s="51" t="s">
        <v>137</v>
      </c>
      <c r="J48" s="48" t="s">
        <v>138</v>
      </c>
      <c r="K48" s="49" t="s">
        <v>137</v>
      </c>
      <c r="L48" s="51" t="s">
        <v>137</v>
      </c>
      <c r="M48" s="51" t="s">
        <v>137</v>
      </c>
      <c r="N48" s="51" t="s">
        <v>137</v>
      </c>
      <c r="O48" s="51" t="s">
        <v>137</v>
      </c>
      <c r="P48" s="51" t="s">
        <v>137</v>
      </c>
      <c r="Q48" s="51" t="s">
        <v>137</v>
      </c>
      <c r="R48" s="99" t="s">
        <v>138</v>
      </c>
      <c r="S48" s="95">
        <f t="shared" si="7"/>
        <v>105</v>
      </c>
      <c r="T48" s="14">
        <f t="shared" si="8"/>
        <v>35</v>
      </c>
      <c r="U48" s="31">
        <v>70</v>
      </c>
      <c r="V48" s="37">
        <f t="shared" si="9"/>
        <v>40</v>
      </c>
      <c r="W48" s="15">
        <v>30</v>
      </c>
      <c r="X48" s="15">
        <v>0</v>
      </c>
      <c r="Y48" s="15"/>
      <c r="Z48" s="15"/>
      <c r="AA48" s="38"/>
      <c r="AB48" s="60"/>
      <c r="AC48" s="29"/>
      <c r="AD48" s="60">
        <v>70</v>
      </c>
      <c r="AE48" s="135"/>
      <c r="AF48" s="60"/>
      <c r="AG48" s="29"/>
      <c r="AH48" s="60"/>
      <c r="AI48" s="28"/>
      <c r="AJ48" s="78">
        <f t="shared" si="1"/>
        <v>0</v>
      </c>
    </row>
    <row r="49" spans="1:36" s="2" customFormat="1" ht="24" outlineLevel="2">
      <c r="A49" s="19" t="s">
        <v>128</v>
      </c>
      <c r="B49" s="75" t="s">
        <v>159</v>
      </c>
      <c r="C49" s="51" t="s">
        <v>137</v>
      </c>
      <c r="D49" s="51" t="s">
        <v>137</v>
      </c>
      <c r="E49" s="51" t="s">
        <v>137</v>
      </c>
      <c r="F49" s="50" t="s">
        <v>136</v>
      </c>
      <c r="G49" s="51" t="s">
        <v>137</v>
      </c>
      <c r="H49" s="51" t="s">
        <v>137</v>
      </c>
      <c r="I49" s="51" t="s">
        <v>137</v>
      </c>
      <c r="J49" s="48" t="s">
        <v>138</v>
      </c>
      <c r="K49" s="49" t="s">
        <v>137</v>
      </c>
      <c r="L49" s="51" t="s">
        <v>137</v>
      </c>
      <c r="M49" s="51" t="s">
        <v>137</v>
      </c>
      <c r="N49" s="51" t="s">
        <v>137</v>
      </c>
      <c r="O49" s="51" t="s">
        <v>137</v>
      </c>
      <c r="P49" s="51" t="s">
        <v>137</v>
      </c>
      <c r="Q49" s="51" t="s">
        <v>137</v>
      </c>
      <c r="R49" s="99" t="s">
        <v>138</v>
      </c>
      <c r="S49" s="95">
        <f t="shared" si="7"/>
        <v>270</v>
      </c>
      <c r="T49" s="14">
        <f t="shared" si="8"/>
        <v>90</v>
      </c>
      <c r="U49" s="31">
        <v>180</v>
      </c>
      <c r="V49" s="37">
        <f t="shared" si="9"/>
        <v>126</v>
      </c>
      <c r="W49" s="24">
        <v>54</v>
      </c>
      <c r="X49" s="15">
        <v>0</v>
      </c>
      <c r="Y49" s="15"/>
      <c r="Z49" s="15"/>
      <c r="AA49" s="38"/>
      <c r="AB49" s="60"/>
      <c r="AC49" s="29"/>
      <c r="AD49" s="40">
        <v>80</v>
      </c>
      <c r="AE49" s="29">
        <v>100</v>
      </c>
      <c r="AF49" s="60"/>
      <c r="AG49" s="29"/>
      <c r="AH49" s="60"/>
      <c r="AI49" s="28"/>
      <c r="AJ49" s="78">
        <f t="shared" si="1"/>
        <v>0</v>
      </c>
    </row>
    <row r="50" spans="1:36" s="2" customFormat="1" ht="24" outlineLevel="2">
      <c r="A50" s="19" t="s">
        <v>129</v>
      </c>
      <c r="B50" s="75" t="s">
        <v>160</v>
      </c>
      <c r="C50" s="51" t="s">
        <v>137</v>
      </c>
      <c r="D50" s="51" t="s">
        <v>137</v>
      </c>
      <c r="E50" s="51" t="s">
        <v>137</v>
      </c>
      <c r="F50" s="51" t="s">
        <v>137</v>
      </c>
      <c r="G50" s="51" t="s">
        <v>137</v>
      </c>
      <c r="H50" s="50" t="s">
        <v>136</v>
      </c>
      <c r="I50" s="51" t="s">
        <v>137</v>
      </c>
      <c r="J50" s="48" t="s">
        <v>138</v>
      </c>
      <c r="K50" s="49" t="s">
        <v>137</v>
      </c>
      <c r="L50" s="51" t="s">
        <v>137</v>
      </c>
      <c r="M50" s="51" t="s">
        <v>137</v>
      </c>
      <c r="N50" s="51" t="s">
        <v>137</v>
      </c>
      <c r="O50" s="51" t="s">
        <v>137</v>
      </c>
      <c r="P50" s="51" t="s">
        <v>137</v>
      </c>
      <c r="Q50" s="51" t="s">
        <v>137</v>
      </c>
      <c r="R50" s="99" t="s">
        <v>138</v>
      </c>
      <c r="S50" s="95">
        <f t="shared" si="7"/>
        <v>90</v>
      </c>
      <c r="T50" s="14">
        <f t="shared" si="8"/>
        <v>30</v>
      </c>
      <c r="U50" s="31">
        <v>60</v>
      </c>
      <c r="V50" s="37">
        <f t="shared" si="9"/>
        <v>20</v>
      </c>
      <c r="W50" s="24">
        <v>40</v>
      </c>
      <c r="X50" s="15"/>
      <c r="Y50" s="15"/>
      <c r="Z50" s="15"/>
      <c r="AA50" s="38"/>
      <c r="AB50" s="60"/>
      <c r="AC50" s="29"/>
      <c r="AD50" s="40"/>
      <c r="AE50" s="29"/>
      <c r="AF50" s="60"/>
      <c r="AG50" s="29">
        <v>60</v>
      </c>
      <c r="AH50" s="60"/>
      <c r="AI50" s="28"/>
      <c r="AJ50" s="78">
        <f t="shared" si="1"/>
        <v>0</v>
      </c>
    </row>
    <row r="51" spans="1:36" s="2" customFormat="1" ht="24.75" customHeight="1" outlineLevel="2">
      <c r="A51" s="19" t="s">
        <v>130</v>
      </c>
      <c r="B51" s="75" t="s">
        <v>161</v>
      </c>
      <c r="C51" s="51" t="s">
        <v>137</v>
      </c>
      <c r="D51" s="51" t="s">
        <v>137</v>
      </c>
      <c r="E51" s="51" t="s">
        <v>137</v>
      </c>
      <c r="F51" s="51" t="s">
        <v>137</v>
      </c>
      <c r="G51" s="51" t="s">
        <v>137</v>
      </c>
      <c r="H51" s="51" t="s">
        <v>137</v>
      </c>
      <c r="I51" s="50" t="s">
        <v>136</v>
      </c>
      <c r="J51" s="48" t="s">
        <v>138</v>
      </c>
      <c r="K51" s="49" t="s">
        <v>137</v>
      </c>
      <c r="L51" s="51" t="s">
        <v>137</v>
      </c>
      <c r="M51" s="51" t="s">
        <v>137</v>
      </c>
      <c r="N51" s="51" t="s">
        <v>137</v>
      </c>
      <c r="O51" s="51" t="s">
        <v>137</v>
      </c>
      <c r="P51" s="51" t="s">
        <v>137</v>
      </c>
      <c r="Q51" s="51" t="s">
        <v>137</v>
      </c>
      <c r="R51" s="99" t="s">
        <v>138</v>
      </c>
      <c r="S51" s="95">
        <f t="shared" si="7"/>
        <v>72</v>
      </c>
      <c r="T51" s="14">
        <f t="shared" si="8"/>
        <v>24</v>
      </c>
      <c r="U51" s="31">
        <v>48</v>
      </c>
      <c r="V51" s="37">
        <f t="shared" si="9"/>
        <v>38</v>
      </c>
      <c r="W51" s="24">
        <v>10</v>
      </c>
      <c r="X51" s="15"/>
      <c r="Y51" s="15"/>
      <c r="Z51" s="15"/>
      <c r="AA51" s="38"/>
      <c r="AB51" s="60"/>
      <c r="AC51" s="29"/>
      <c r="AD51" s="40"/>
      <c r="AE51" s="29"/>
      <c r="AF51" s="60"/>
      <c r="AG51" s="29">
        <v>48</v>
      </c>
      <c r="AH51" s="60"/>
      <c r="AI51" s="28"/>
      <c r="AJ51" s="78">
        <f t="shared" si="1"/>
        <v>0</v>
      </c>
    </row>
    <row r="52" spans="1:36" s="2" customFormat="1" ht="24" outlineLevel="2">
      <c r="A52" s="19" t="s">
        <v>131</v>
      </c>
      <c r="B52" s="75" t="s">
        <v>162</v>
      </c>
      <c r="C52" s="51" t="s">
        <v>137</v>
      </c>
      <c r="D52" s="51" t="s">
        <v>137</v>
      </c>
      <c r="E52" s="51" t="s">
        <v>137</v>
      </c>
      <c r="F52" s="51" t="s">
        <v>137</v>
      </c>
      <c r="G52" s="51" t="s">
        <v>137</v>
      </c>
      <c r="H52" s="51" t="s">
        <v>137</v>
      </c>
      <c r="I52" s="51" t="s">
        <v>137</v>
      </c>
      <c r="J52" s="54" t="s">
        <v>186</v>
      </c>
      <c r="K52" s="49" t="s">
        <v>137</v>
      </c>
      <c r="L52" s="51" t="s">
        <v>137</v>
      </c>
      <c r="M52" s="51" t="s">
        <v>137</v>
      </c>
      <c r="N52" s="51" t="s">
        <v>137</v>
      </c>
      <c r="O52" s="51" t="s">
        <v>137</v>
      </c>
      <c r="P52" s="51" t="s">
        <v>137</v>
      </c>
      <c r="Q52" s="51" t="s">
        <v>137</v>
      </c>
      <c r="R52" s="99" t="s">
        <v>138</v>
      </c>
      <c r="S52" s="95">
        <f>T52+U52</f>
        <v>69</v>
      </c>
      <c r="T52" s="14">
        <f t="shared" si="8"/>
        <v>23</v>
      </c>
      <c r="U52" s="31">
        <v>46</v>
      </c>
      <c r="V52" s="37">
        <f>U52-W52-X52-Y52</f>
        <v>36</v>
      </c>
      <c r="W52" s="15">
        <v>10</v>
      </c>
      <c r="X52" s="15">
        <v>0</v>
      </c>
      <c r="Y52" s="15"/>
      <c r="Z52" s="15"/>
      <c r="AA52" s="38"/>
      <c r="AB52" s="60"/>
      <c r="AC52" s="29"/>
      <c r="AD52" s="40"/>
      <c r="AE52" s="29"/>
      <c r="AF52" s="60"/>
      <c r="AG52" s="29"/>
      <c r="AH52" s="60"/>
      <c r="AI52" s="28">
        <v>46</v>
      </c>
      <c r="AJ52" s="78">
        <f t="shared" si="1"/>
        <v>0</v>
      </c>
    </row>
    <row r="53" spans="1:36" s="2" customFormat="1" ht="14.25" outlineLevel="2">
      <c r="A53" s="19" t="s">
        <v>132</v>
      </c>
      <c r="B53" s="75" t="s">
        <v>163</v>
      </c>
      <c r="C53" s="51" t="s">
        <v>137</v>
      </c>
      <c r="D53" s="51" t="s">
        <v>137</v>
      </c>
      <c r="E53" s="51" t="s">
        <v>137</v>
      </c>
      <c r="F53" s="50" t="s">
        <v>136</v>
      </c>
      <c r="G53" s="51" t="s">
        <v>137</v>
      </c>
      <c r="H53" s="51" t="s">
        <v>137</v>
      </c>
      <c r="I53" s="51" t="s">
        <v>137</v>
      </c>
      <c r="J53" s="48" t="s">
        <v>138</v>
      </c>
      <c r="K53" s="49" t="s">
        <v>137</v>
      </c>
      <c r="L53" s="51" t="s">
        <v>137</v>
      </c>
      <c r="M53" s="51" t="s">
        <v>137</v>
      </c>
      <c r="N53" s="51" t="s">
        <v>137</v>
      </c>
      <c r="O53" s="51" t="s">
        <v>137</v>
      </c>
      <c r="P53" s="51" t="s">
        <v>137</v>
      </c>
      <c r="Q53" s="51" t="s">
        <v>137</v>
      </c>
      <c r="R53" s="99" t="s">
        <v>138</v>
      </c>
      <c r="S53" s="95">
        <f>T53+U53</f>
        <v>60</v>
      </c>
      <c r="T53" s="14">
        <f t="shared" si="8"/>
        <v>20</v>
      </c>
      <c r="U53" s="31">
        <v>40</v>
      </c>
      <c r="V53" s="37">
        <f>U53-W53-X53-Y53</f>
        <v>32</v>
      </c>
      <c r="W53" s="15">
        <v>8</v>
      </c>
      <c r="X53" s="15">
        <v>0</v>
      </c>
      <c r="Y53" s="15"/>
      <c r="Z53" s="15"/>
      <c r="AA53" s="38"/>
      <c r="AB53" s="60"/>
      <c r="AC53" s="29"/>
      <c r="AD53" s="40"/>
      <c r="AE53" s="29">
        <v>40</v>
      </c>
      <c r="AF53" s="60"/>
      <c r="AG53" s="29"/>
      <c r="AH53" s="60"/>
      <c r="AI53" s="28"/>
      <c r="AJ53" s="78">
        <f t="shared" si="1"/>
        <v>0</v>
      </c>
    </row>
    <row r="54" spans="1:36" s="2" customFormat="1" ht="14.25" outlineLevel="2">
      <c r="A54" s="19" t="s">
        <v>133</v>
      </c>
      <c r="B54" s="75" t="s">
        <v>164</v>
      </c>
      <c r="C54" s="51" t="s">
        <v>137</v>
      </c>
      <c r="D54" s="51" t="s">
        <v>137</v>
      </c>
      <c r="E54" s="51" t="s">
        <v>137</v>
      </c>
      <c r="F54" s="51" t="s">
        <v>137</v>
      </c>
      <c r="G54" s="51" t="s">
        <v>137</v>
      </c>
      <c r="H54" s="50" t="s">
        <v>136</v>
      </c>
      <c r="I54" s="51" t="s">
        <v>137</v>
      </c>
      <c r="J54" s="48" t="s">
        <v>138</v>
      </c>
      <c r="K54" s="49" t="s">
        <v>137</v>
      </c>
      <c r="L54" s="51" t="s">
        <v>137</v>
      </c>
      <c r="M54" s="51" t="s">
        <v>137</v>
      </c>
      <c r="N54" s="51" t="s">
        <v>137</v>
      </c>
      <c r="O54" s="51" t="s">
        <v>137</v>
      </c>
      <c r="P54" s="51" t="s">
        <v>137</v>
      </c>
      <c r="Q54" s="51" t="s">
        <v>137</v>
      </c>
      <c r="R54" s="99" t="s">
        <v>138</v>
      </c>
      <c r="S54" s="95">
        <f>T54+U54</f>
        <v>102</v>
      </c>
      <c r="T54" s="14">
        <f t="shared" si="8"/>
        <v>34</v>
      </c>
      <c r="U54" s="31">
        <v>68</v>
      </c>
      <c r="V54" s="37">
        <f>U54-W54-X54-Y54</f>
        <v>34</v>
      </c>
      <c r="W54" s="15">
        <v>34</v>
      </c>
      <c r="X54" s="15">
        <v>0</v>
      </c>
      <c r="Y54" s="15"/>
      <c r="Z54" s="15"/>
      <c r="AA54" s="38"/>
      <c r="AB54" s="60"/>
      <c r="AC54" s="29"/>
      <c r="AD54" s="40"/>
      <c r="AE54" s="29"/>
      <c r="AF54" s="60"/>
      <c r="AG54" s="29">
        <v>68</v>
      </c>
      <c r="AH54" s="60"/>
      <c r="AI54" s="28"/>
      <c r="AJ54" s="78">
        <f t="shared" si="1"/>
        <v>0</v>
      </c>
    </row>
    <row r="55" spans="1:36" s="2" customFormat="1" ht="36" outlineLevel="2">
      <c r="A55" s="19" t="s">
        <v>134</v>
      </c>
      <c r="B55" s="90" t="s">
        <v>115</v>
      </c>
      <c r="C55" s="51" t="s">
        <v>137</v>
      </c>
      <c r="D55" s="51" t="s">
        <v>137</v>
      </c>
      <c r="E55" s="51" t="s">
        <v>137</v>
      </c>
      <c r="F55" s="51" t="s">
        <v>137</v>
      </c>
      <c r="G55" s="51" t="s">
        <v>137</v>
      </c>
      <c r="H55" s="51" t="s">
        <v>137</v>
      </c>
      <c r="I55" s="50" t="s">
        <v>136</v>
      </c>
      <c r="J55" s="48" t="s">
        <v>138</v>
      </c>
      <c r="K55" s="49" t="s">
        <v>137</v>
      </c>
      <c r="L55" s="51" t="s">
        <v>137</v>
      </c>
      <c r="M55" s="51" t="s">
        <v>137</v>
      </c>
      <c r="N55" s="51" t="s">
        <v>137</v>
      </c>
      <c r="O55" s="51" t="s">
        <v>137</v>
      </c>
      <c r="P55" s="51" t="s">
        <v>137</v>
      </c>
      <c r="Q55" s="51" t="s">
        <v>137</v>
      </c>
      <c r="R55" s="99" t="s">
        <v>138</v>
      </c>
      <c r="S55" s="95">
        <f t="shared" si="7"/>
        <v>120</v>
      </c>
      <c r="T55" s="14">
        <f t="shared" si="8"/>
        <v>40</v>
      </c>
      <c r="U55" s="31">
        <v>80</v>
      </c>
      <c r="V55" s="37">
        <f t="shared" si="9"/>
        <v>80</v>
      </c>
      <c r="W55" s="15"/>
      <c r="X55" s="15">
        <v>0</v>
      </c>
      <c r="Y55" s="15"/>
      <c r="Z55" s="15"/>
      <c r="AA55" s="38"/>
      <c r="AB55" s="60"/>
      <c r="AC55" s="29"/>
      <c r="AD55" s="60"/>
      <c r="AE55" s="29"/>
      <c r="AF55" s="60"/>
      <c r="AG55" s="29"/>
      <c r="AH55" s="60">
        <v>80</v>
      </c>
      <c r="AI55" s="65"/>
      <c r="AJ55" s="78">
        <f t="shared" si="1"/>
        <v>0</v>
      </c>
    </row>
    <row r="56" spans="1:36" s="8" customFormat="1" ht="24" outlineLevel="1">
      <c r="A56" s="19" t="s">
        <v>135</v>
      </c>
      <c r="B56" s="107" t="s">
        <v>92</v>
      </c>
      <c r="C56" s="51" t="s">
        <v>137</v>
      </c>
      <c r="D56" s="51" t="s">
        <v>137</v>
      </c>
      <c r="E56" s="51" t="s">
        <v>137</v>
      </c>
      <c r="F56" s="51" t="s">
        <v>137</v>
      </c>
      <c r="G56" s="51" t="s">
        <v>137</v>
      </c>
      <c r="H56" s="51" t="s">
        <v>137</v>
      </c>
      <c r="I56" s="51" t="s">
        <v>137</v>
      </c>
      <c r="J56" s="54" t="s">
        <v>187</v>
      </c>
      <c r="K56" s="49" t="s">
        <v>137</v>
      </c>
      <c r="L56" s="51" t="s">
        <v>137</v>
      </c>
      <c r="M56" s="51" t="s">
        <v>137</v>
      </c>
      <c r="N56" s="51" t="s">
        <v>137</v>
      </c>
      <c r="O56" s="51" t="s">
        <v>137</v>
      </c>
      <c r="P56" s="51" t="s">
        <v>137</v>
      </c>
      <c r="Q56" s="51" t="s">
        <v>137</v>
      </c>
      <c r="R56" s="99" t="s">
        <v>138</v>
      </c>
      <c r="S56" s="95">
        <f t="shared" si="7"/>
        <v>48</v>
      </c>
      <c r="T56" s="14">
        <f t="shared" si="8"/>
        <v>16</v>
      </c>
      <c r="U56" s="32">
        <v>32</v>
      </c>
      <c r="V56" s="37">
        <f t="shared" si="9"/>
        <v>32</v>
      </c>
      <c r="W56" s="16"/>
      <c r="X56" s="68"/>
      <c r="Y56" s="68"/>
      <c r="Z56" s="68"/>
      <c r="AA56" s="66"/>
      <c r="AB56" s="67"/>
      <c r="AC56" s="66"/>
      <c r="AD56" s="67"/>
      <c r="AE56" s="66"/>
      <c r="AF56" s="67"/>
      <c r="AG56" s="66"/>
      <c r="AH56" s="76"/>
      <c r="AI56" s="102">
        <v>32</v>
      </c>
      <c r="AJ56" s="78">
        <f t="shared" si="1"/>
        <v>0</v>
      </c>
    </row>
    <row r="57" spans="1:36" s="7" customFormat="1" ht="14.25" outlineLevel="1">
      <c r="A57" s="18" t="s">
        <v>116</v>
      </c>
      <c r="B57" s="18" t="s">
        <v>117</v>
      </c>
      <c r="C57" s="151"/>
      <c r="D57" s="141"/>
      <c r="E57" s="141"/>
      <c r="F57" s="141"/>
      <c r="G57" s="141"/>
      <c r="H57" s="141"/>
      <c r="I57" s="141"/>
      <c r="J57" s="142"/>
      <c r="K57" s="151"/>
      <c r="L57" s="141"/>
      <c r="M57" s="141"/>
      <c r="N57" s="141"/>
      <c r="O57" s="141"/>
      <c r="P57" s="141"/>
      <c r="Q57" s="141"/>
      <c r="R57" s="142"/>
      <c r="S57" s="97">
        <f aca="true" t="shared" si="10" ref="S57:AI57">S58+S64+S68+S72+S77+S83</f>
        <v>3255</v>
      </c>
      <c r="T57" s="77">
        <f t="shared" si="10"/>
        <v>725</v>
      </c>
      <c r="U57" s="77">
        <f t="shared" si="10"/>
        <v>2530</v>
      </c>
      <c r="V57" s="119">
        <f t="shared" si="10"/>
        <v>820</v>
      </c>
      <c r="W57" s="120">
        <f t="shared" si="10"/>
        <v>532</v>
      </c>
      <c r="X57" s="120">
        <f t="shared" si="10"/>
        <v>90</v>
      </c>
      <c r="Y57" s="120">
        <f t="shared" si="10"/>
        <v>936</v>
      </c>
      <c r="Z57" s="120">
        <f t="shared" si="10"/>
        <v>8</v>
      </c>
      <c r="AA57" s="121">
        <f t="shared" si="10"/>
        <v>162</v>
      </c>
      <c r="AB57" s="119">
        <f t="shared" si="10"/>
        <v>0</v>
      </c>
      <c r="AC57" s="121">
        <f t="shared" si="10"/>
        <v>0</v>
      </c>
      <c r="AD57" s="119">
        <f t="shared" si="10"/>
        <v>210</v>
      </c>
      <c r="AE57" s="121">
        <f t="shared" si="10"/>
        <v>458</v>
      </c>
      <c r="AF57" s="119">
        <f t="shared" si="10"/>
        <v>418</v>
      </c>
      <c r="AG57" s="121">
        <f t="shared" si="10"/>
        <v>566</v>
      </c>
      <c r="AH57" s="119">
        <f t="shared" si="10"/>
        <v>396</v>
      </c>
      <c r="AI57" s="121">
        <f t="shared" si="10"/>
        <v>482</v>
      </c>
      <c r="AJ57" s="78">
        <f t="shared" si="1"/>
        <v>0</v>
      </c>
    </row>
    <row r="58" spans="1:36" s="9" customFormat="1" ht="39" customHeight="1" outlineLevel="2">
      <c r="A58" s="18" t="s">
        <v>60</v>
      </c>
      <c r="B58" s="80" t="s">
        <v>170</v>
      </c>
      <c r="C58" s="140" t="s">
        <v>196</v>
      </c>
      <c r="D58" s="141"/>
      <c r="E58" s="141"/>
      <c r="F58" s="141"/>
      <c r="G58" s="141"/>
      <c r="H58" s="141"/>
      <c r="I58" s="141"/>
      <c r="J58" s="142"/>
      <c r="K58" s="140" t="s">
        <v>197</v>
      </c>
      <c r="L58" s="141"/>
      <c r="M58" s="141"/>
      <c r="N58" s="141"/>
      <c r="O58" s="141"/>
      <c r="P58" s="141"/>
      <c r="Q58" s="141"/>
      <c r="R58" s="142"/>
      <c r="S58" s="95">
        <f>SUM(S59:S63)</f>
        <v>1038</v>
      </c>
      <c r="T58" s="13">
        <f aca="true" t="shared" si="11" ref="T58:AA58">SUM(T59:T63)</f>
        <v>250</v>
      </c>
      <c r="U58" s="13">
        <f t="shared" si="11"/>
        <v>788</v>
      </c>
      <c r="V58" s="113">
        <f t="shared" si="11"/>
        <v>302</v>
      </c>
      <c r="W58" s="114">
        <f t="shared" si="11"/>
        <v>140</v>
      </c>
      <c r="X58" s="122">
        <f t="shared" si="11"/>
        <v>50</v>
      </c>
      <c r="Y58" s="114">
        <f t="shared" si="11"/>
        <v>288</v>
      </c>
      <c r="Z58" s="114">
        <f t="shared" si="11"/>
        <v>8</v>
      </c>
      <c r="AA58" s="115">
        <f t="shared" si="11"/>
        <v>36</v>
      </c>
      <c r="AB58" s="113">
        <f aca="true" t="shared" si="12" ref="AB58:AI58">SUM(AB59:AB62)</f>
        <v>0</v>
      </c>
      <c r="AC58" s="115">
        <f t="shared" si="12"/>
        <v>0</v>
      </c>
      <c r="AD58" s="113">
        <f t="shared" si="12"/>
        <v>134</v>
      </c>
      <c r="AE58" s="115">
        <f t="shared" si="12"/>
        <v>150</v>
      </c>
      <c r="AF58" s="113">
        <f t="shared" si="12"/>
        <v>296</v>
      </c>
      <c r="AG58" s="115">
        <f t="shared" si="12"/>
        <v>208</v>
      </c>
      <c r="AH58" s="113">
        <f t="shared" si="12"/>
        <v>0</v>
      </c>
      <c r="AI58" s="115">
        <f t="shared" si="12"/>
        <v>0</v>
      </c>
      <c r="AJ58" s="78">
        <f t="shared" si="1"/>
        <v>0</v>
      </c>
    </row>
    <row r="59" spans="1:36" s="2" customFormat="1" ht="36" outlineLevel="3">
      <c r="A59" s="19" t="s">
        <v>61</v>
      </c>
      <c r="B59" s="75" t="s">
        <v>170</v>
      </c>
      <c r="C59" s="51" t="s">
        <v>137</v>
      </c>
      <c r="D59" s="51" t="s">
        <v>137</v>
      </c>
      <c r="E59" s="51" t="s">
        <v>137</v>
      </c>
      <c r="F59" s="51" t="s">
        <v>137</v>
      </c>
      <c r="G59" s="51" t="s">
        <v>137</v>
      </c>
      <c r="H59" s="51" t="s">
        <v>137</v>
      </c>
      <c r="I59" s="51" t="s">
        <v>137</v>
      </c>
      <c r="J59" s="48" t="s">
        <v>138</v>
      </c>
      <c r="K59" s="49" t="s">
        <v>137</v>
      </c>
      <c r="L59" s="51" t="s">
        <v>137</v>
      </c>
      <c r="M59" s="51" t="s">
        <v>137</v>
      </c>
      <c r="N59" s="51" t="s">
        <v>137</v>
      </c>
      <c r="O59" s="47" t="s">
        <v>122</v>
      </c>
      <c r="P59" s="51" t="s">
        <v>137</v>
      </c>
      <c r="Q59" s="51" t="s">
        <v>137</v>
      </c>
      <c r="R59" s="99" t="s">
        <v>138</v>
      </c>
      <c r="S59" s="95">
        <f>T59+U59</f>
        <v>600</v>
      </c>
      <c r="T59" s="14">
        <v>200</v>
      </c>
      <c r="U59" s="31">
        <v>400</v>
      </c>
      <c r="V59" s="37">
        <f>U59-W59-X59-Y59-Z59</f>
        <v>276</v>
      </c>
      <c r="W59" s="15">
        <v>80</v>
      </c>
      <c r="X59" s="15">
        <v>40</v>
      </c>
      <c r="Y59" s="15"/>
      <c r="Z59" s="15">
        <v>4</v>
      </c>
      <c r="AA59" s="38">
        <v>18</v>
      </c>
      <c r="AB59" s="60"/>
      <c r="AC59" s="29"/>
      <c r="AD59" s="40">
        <v>134</v>
      </c>
      <c r="AE59" s="135">
        <v>150</v>
      </c>
      <c r="AF59" s="60">
        <v>116</v>
      </c>
      <c r="AG59" s="29"/>
      <c r="AH59" s="60">
        <v>0</v>
      </c>
      <c r="AI59" s="28">
        <v>0</v>
      </c>
      <c r="AJ59" s="78">
        <f t="shared" si="1"/>
        <v>0</v>
      </c>
    </row>
    <row r="60" spans="1:36" s="2" customFormat="1" ht="42" customHeight="1" outlineLevel="3">
      <c r="A60" s="75" t="s">
        <v>181</v>
      </c>
      <c r="B60" s="75" t="s">
        <v>180</v>
      </c>
      <c r="C60" s="51" t="s">
        <v>137</v>
      </c>
      <c r="D60" s="51" t="s">
        <v>137</v>
      </c>
      <c r="E60" s="51" t="s">
        <v>137</v>
      </c>
      <c r="F60" s="51" t="s">
        <v>137</v>
      </c>
      <c r="G60" s="51" t="s">
        <v>137</v>
      </c>
      <c r="H60" s="50" t="s">
        <v>136</v>
      </c>
      <c r="I60" s="51" t="s">
        <v>137</v>
      </c>
      <c r="J60" s="48" t="s">
        <v>138</v>
      </c>
      <c r="K60" s="49" t="s">
        <v>137</v>
      </c>
      <c r="L60" s="51" t="s">
        <v>137</v>
      </c>
      <c r="M60" s="51" t="s">
        <v>137</v>
      </c>
      <c r="N60" s="51" t="s">
        <v>137</v>
      </c>
      <c r="O60" s="51" t="s">
        <v>137</v>
      </c>
      <c r="P60" s="51" t="s">
        <v>137</v>
      </c>
      <c r="Q60" s="51" t="s">
        <v>137</v>
      </c>
      <c r="R60" s="99" t="s">
        <v>138</v>
      </c>
      <c r="S60" s="95">
        <f>T60+U60</f>
        <v>150</v>
      </c>
      <c r="T60" s="14">
        <v>50</v>
      </c>
      <c r="U60" s="31">
        <v>100</v>
      </c>
      <c r="V60" s="37">
        <f>U60-W60-X60-Y60-Z60</f>
        <v>26</v>
      </c>
      <c r="W60" s="15">
        <v>60</v>
      </c>
      <c r="X60" s="15">
        <v>10</v>
      </c>
      <c r="Y60" s="15"/>
      <c r="Z60" s="15">
        <v>4</v>
      </c>
      <c r="AA60" s="38"/>
      <c r="AB60" s="60"/>
      <c r="AC60" s="29"/>
      <c r="AD60" s="40"/>
      <c r="AE60" s="135"/>
      <c r="AF60" s="60"/>
      <c r="AG60" s="29">
        <v>100</v>
      </c>
      <c r="AH60" s="60"/>
      <c r="AI60" s="28"/>
      <c r="AJ60" s="78">
        <f t="shared" si="1"/>
        <v>0</v>
      </c>
    </row>
    <row r="61" spans="1:36" s="2" customFormat="1" ht="14.25" outlineLevel="3">
      <c r="A61" s="75" t="s">
        <v>171</v>
      </c>
      <c r="B61" s="75"/>
      <c r="C61" s="51" t="s">
        <v>137</v>
      </c>
      <c r="D61" s="51" t="s">
        <v>137</v>
      </c>
      <c r="E61" s="51" t="s">
        <v>137</v>
      </c>
      <c r="F61" s="51" t="s">
        <v>137</v>
      </c>
      <c r="G61" s="51" t="s">
        <v>137</v>
      </c>
      <c r="H61" s="50" t="s">
        <v>136</v>
      </c>
      <c r="I61" s="51" t="s">
        <v>137</v>
      </c>
      <c r="J61" s="48" t="s">
        <v>138</v>
      </c>
      <c r="K61" s="49" t="s">
        <v>137</v>
      </c>
      <c r="L61" s="51" t="s">
        <v>137</v>
      </c>
      <c r="M61" s="51" t="s">
        <v>137</v>
      </c>
      <c r="N61" s="51" t="s">
        <v>137</v>
      </c>
      <c r="O61" s="51" t="s">
        <v>137</v>
      </c>
      <c r="P61" s="51" t="s">
        <v>137</v>
      </c>
      <c r="Q61" s="51" t="s">
        <v>137</v>
      </c>
      <c r="R61" s="99" t="s">
        <v>138</v>
      </c>
      <c r="S61" s="95">
        <f>T61+U61</f>
        <v>108</v>
      </c>
      <c r="T61" s="14"/>
      <c r="U61" s="31">
        <v>108</v>
      </c>
      <c r="V61" s="37">
        <f>U61-W61-X61-Y61-Z61</f>
        <v>0</v>
      </c>
      <c r="W61" s="15"/>
      <c r="X61" s="15"/>
      <c r="Y61" s="15">
        <v>108</v>
      </c>
      <c r="Z61" s="15"/>
      <c r="AA61" s="38"/>
      <c r="AB61" s="60"/>
      <c r="AC61" s="29"/>
      <c r="AD61" s="40"/>
      <c r="AE61" s="135"/>
      <c r="AF61" s="60"/>
      <c r="AG61" s="29">
        <v>108</v>
      </c>
      <c r="AH61" s="60"/>
      <c r="AI61" s="28"/>
      <c r="AJ61" s="78">
        <f t="shared" si="1"/>
        <v>0</v>
      </c>
    </row>
    <row r="62" spans="1:36" s="9" customFormat="1" ht="14.25" outlineLevel="3">
      <c r="A62" s="75" t="s">
        <v>62</v>
      </c>
      <c r="B62" s="19"/>
      <c r="C62" s="51" t="s">
        <v>137</v>
      </c>
      <c r="D62" s="51" t="s">
        <v>137</v>
      </c>
      <c r="E62" s="51" t="s">
        <v>137</v>
      </c>
      <c r="F62" s="51" t="s">
        <v>137</v>
      </c>
      <c r="G62" s="54" t="s">
        <v>155</v>
      </c>
      <c r="H62" s="51" t="s">
        <v>137</v>
      </c>
      <c r="I62" s="51" t="s">
        <v>137</v>
      </c>
      <c r="J62" s="48" t="s">
        <v>138</v>
      </c>
      <c r="K62" s="49" t="s">
        <v>137</v>
      </c>
      <c r="L62" s="51" t="s">
        <v>137</v>
      </c>
      <c r="M62" s="51" t="s">
        <v>137</v>
      </c>
      <c r="N62" s="51" t="s">
        <v>137</v>
      </c>
      <c r="O62" s="51" t="s">
        <v>137</v>
      </c>
      <c r="P62" s="51" t="s">
        <v>137</v>
      </c>
      <c r="Q62" s="51" t="s">
        <v>137</v>
      </c>
      <c r="R62" s="99" t="s">
        <v>138</v>
      </c>
      <c r="S62" s="95">
        <f>T62+U62</f>
        <v>180</v>
      </c>
      <c r="T62" s="14"/>
      <c r="U62" s="31">
        <v>180</v>
      </c>
      <c r="V62" s="37">
        <f>U62-W62-X62-Y62-Z62</f>
        <v>0</v>
      </c>
      <c r="W62" s="15"/>
      <c r="X62" s="15">
        <v>0</v>
      </c>
      <c r="Y62" s="15">
        <v>180</v>
      </c>
      <c r="Z62" s="15"/>
      <c r="AA62" s="38"/>
      <c r="AB62" s="60"/>
      <c r="AC62" s="29"/>
      <c r="AD62" s="60"/>
      <c r="AE62" s="29"/>
      <c r="AF62" s="40">
        <v>180</v>
      </c>
      <c r="AG62" s="29"/>
      <c r="AH62" s="60">
        <v>0</v>
      </c>
      <c r="AI62" s="28">
        <v>0</v>
      </c>
      <c r="AJ62" s="78">
        <f t="shared" si="1"/>
        <v>0</v>
      </c>
    </row>
    <row r="63" spans="1:36" s="9" customFormat="1" ht="24" outlineLevel="3">
      <c r="A63" s="19"/>
      <c r="B63" s="19" t="s">
        <v>118</v>
      </c>
      <c r="C63" s="51" t="s">
        <v>137</v>
      </c>
      <c r="D63" s="51" t="s">
        <v>137</v>
      </c>
      <c r="E63" s="51" t="s">
        <v>137</v>
      </c>
      <c r="F63" s="51" t="s">
        <v>137</v>
      </c>
      <c r="G63" s="51" t="s">
        <v>137</v>
      </c>
      <c r="H63" s="51" t="s">
        <v>137</v>
      </c>
      <c r="I63" s="51" t="s">
        <v>137</v>
      </c>
      <c r="J63" s="48" t="s">
        <v>138</v>
      </c>
      <c r="K63" s="49" t="s">
        <v>137</v>
      </c>
      <c r="L63" s="51" t="s">
        <v>137</v>
      </c>
      <c r="M63" s="51" t="s">
        <v>137</v>
      </c>
      <c r="N63" s="51" t="s">
        <v>137</v>
      </c>
      <c r="O63" s="51" t="s">
        <v>137</v>
      </c>
      <c r="P63" s="47" t="s">
        <v>122</v>
      </c>
      <c r="Q63" s="51" t="s">
        <v>137</v>
      </c>
      <c r="R63" s="99" t="s">
        <v>138</v>
      </c>
      <c r="S63" s="95"/>
      <c r="T63" s="14"/>
      <c r="U63" s="31"/>
      <c r="V63" s="37"/>
      <c r="W63" s="15"/>
      <c r="X63" s="15"/>
      <c r="Y63" s="15"/>
      <c r="Z63" s="15"/>
      <c r="AA63" s="38">
        <v>18</v>
      </c>
      <c r="AB63" s="39"/>
      <c r="AC63" s="38"/>
      <c r="AD63" s="39"/>
      <c r="AE63" s="38"/>
      <c r="AF63" s="37"/>
      <c r="AG63" s="38"/>
      <c r="AH63" s="39"/>
      <c r="AI63" s="15"/>
      <c r="AJ63" s="78">
        <f t="shared" si="1"/>
        <v>0</v>
      </c>
    </row>
    <row r="64" spans="1:36" s="9" customFormat="1" ht="36" outlineLevel="2">
      <c r="A64" s="18" t="s">
        <v>63</v>
      </c>
      <c r="B64" s="80" t="s">
        <v>169</v>
      </c>
      <c r="C64" s="140" t="s">
        <v>198</v>
      </c>
      <c r="D64" s="141"/>
      <c r="E64" s="141"/>
      <c r="F64" s="141"/>
      <c r="G64" s="141"/>
      <c r="H64" s="141"/>
      <c r="I64" s="141"/>
      <c r="J64" s="142"/>
      <c r="K64" s="140" t="s">
        <v>197</v>
      </c>
      <c r="L64" s="141"/>
      <c r="M64" s="141"/>
      <c r="N64" s="141"/>
      <c r="O64" s="141"/>
      <c r="P64" s="141"/>
      <c r="Q64" s="141"/>
      <c r="R64" s="142"/>
      <c r="S64" s="95">
        <f aca="true" t="shared" si="13" ref="S64:AA64">SUM(S65:S67)</f>
        <v>609</v>
      </c>
      <c r="T64" s="13">
        <f t="shared" si="13"/>
        <v>143</v>
      </c>
      <c r="U64" s="13">
        <f t="shared" si="13"/>
        <v>466</v>
      </c>
      <c r="V64" s="113">
        <f t="shared" si="13"/>
        <v>162</v>
      </c>
      <c r="W64" s="114">
        <f t="shared" si="13"/>
        <v>124</v>
      </c>
      <c r="X64" s="114">
        <f t="shared" si="13"/>
        <v>0</v>
      </c>
      <c r="Y64" s="114">
        <f t="shared" si="13"/>
        <v>180</v>
      </c>
      <c r="Z64" s="114">
        <f t="shared" si="13"/>
        <v>0</v>
      </c>
      <c r="AA64" s="115">
        <f t="shared" si="13"/>
        <v>36</v>
      </c>
      <c r="AB64" s="113">
        <f aca="true" t="shared" si="14" ref="AB64:AI64">SUM(AB65:AB66)</f>
        <v>0</v>
      </c>
      <c r="AC64" s="115">
        <f t="shared" si="14"/>
        <v>0</v>
      </c>
      <c r="AD64" s="113">
        <f t="shared" si="14"/>
        <v>0</v>
      </c>
      <c r="AE64" s="115">
        <f t="shared" si="14"/>
        <v>60</v>
      </c>
      <c r="AF64" s="113">
        <f t="shared" si="14"/>
        <v>122</v>
      </c>
      <c r="AG64" s="115">
        <f t="shared" si="14"/>
        <v>284</v>
      </c>
      <c r="AH64" s="113">
        <f t="shared" si="14"/>
        <v>0</v>
      </c>
      <c r="AI64" s="115">
        <f t="shared" si="14"/>
        <v>0</v>
      </c>
      <c r="AJ64" s="78">
        <f t="shared" si="1"/>
        <v>0</v>
      </c>
    </row>
    <row r="65" spans="1:36" s="2" customFormat="1" ht="48" outlineLevel="3">
      <c r="A65" s="21" t="s">
        <v>64</v>
      </c>
      <c r="B65" s="79" t="s">
        <v>165</v>
      </c>
      <c r="C65" s="51" t="s">
        <v>137</v>
      </c>
      <c r="D65" s="51" t="s">
        <v>137</v>
      </c>
      <c r="E65" s="51" t="s">
        <v>137</v>
      </c>
      <c r="F65" s="51" t="s">
        <v>137</v>
      </c>
      <c r="G65" s="51" t="s">
        <v>137</v>
      </c>
      <c r="H65" s="51" t="s">
        <v>137</v>
      </c>
      <c r="I65" s="51" t="s">
        <v>137</v>
      </c>
      <c r="J65" s="48" t="s">
        <v>138</v>
      </c>
      <c r="K65" s="49" t="s">
        <v>137</v>
      </c>
      <c r="L65" s="51" t="s">
        <v>137</v>
      </c>
      <c r="M65" s="51" t="s">
        <v>137</v>
      </c>
      <c r="N65" s="51" t="s">
        <v>137</v>
      </c>
      <c r="O65" s="51" t="s">
        <v>137</v>
      </c>
      <c r="P65" s="47" t="s">
        <v>122</v>
      </c>
      <c r="Q65" s="51" t="s">
        <v>137</v>
      </c>
      <c r="R65" s="99" t="s">
        <v>138</v>
      </c>
      <c r="S65" s="98">
        <f>T65+U65</f>
        <v>429</v>
      </c>
      <c r="T65" s="26">
        <v>143</v>
      </c>
      <c r="U65" s="33">
        <v>286</v>
      </c>
      <c r="V65" s="40">
        <f>U65-W65-X65-Y65-Z65</f>
        <v>162</v>
      </c>
      <c r="W65" s="28">
        <v>124</v>
      </c>
      <c r="X65" s="28"/>
      <c r="Y65" s="28"/>
      <c r="Z65" s="28"/>
      <c r="AA65" s="29">
        <v>18</v>
      </c>
      <c r="AB65" s="60">
        <v>0</v>
      </c>
      <c r="AC65" s="29">
        <v>0</v>
      </c>
      <c r="AD65" s="60">
        <v>0</v>
      </c>
      <c r="AE65" s="135">
        <v>60</v>
      </c>
      <c r="AF65" s="40">
        <v>122</v>
      </c>
      <c r="AG65" s="29">
        <v>104</v>
      </c>
      <c r="AH65" s="60"/>
      <c r="AI65" s="28">
        <v>0</v>
      </c>
      <c r="AJ65" s="78">
        <f t="shared" si="1"/>
        <v>0</v>
      </c>
    </row>
    <row r="66" spans="1:36" s="9" customFormat="1" ht="14.25" outlineLevel="3">
      <c r="A66" s="19" t="s">
        <v>65</v>
      </c>
      <c r="B66" s="19"/>
      <c r="C66" s="51" t="s">
        <v>137</v>
      </c>
      <c r="D66" s="51" t="s">
        <v>137</v>
      </c>
      <c r="E66" s="51" t="s">
        <v>137</v>
      </c>
      <c r="F66" s="51" t="s">
        <v>137</v>
      </c>
      <c r="G66" s="51" t="s">
        <v>137</v>
      </c>
      <c r="H66" s="54" t="s">
        <v>155</v>
      </c>
      <c r="I66" s="51" t="s">
        <v>137</v>
      </c>
      <c r="J66" s="48" t="s">
        <v>138</v>
      </c>
      <c r="K66" s="49" t="s">
        <v>137</v>
      </c>
      <c r="L66" s="51" t="s">
        <v>137</v>
      </c>
      <c r="M66" s="51" t="s">
        <v>137</v>
      </c>
      <c r="N66" s="51" t="s">
        <v>137</v>
      </c>
      <c r="O66" s="51" t="s">
        <v>137</v>
      </c>
      <c r="P66" s="51" t="s">
        <v>137</v>
      </c>
      <c r="Q66" s="51" t="s">
        <v>137</v>
      </c>
      <c r="R66" s="99" t="s">
        <v>138</v>
      </c>
      <c r="S66" s="95">
        <f>T66+U66</f>
        <v>180</v>
      </c>
      <c r="T66" s="14">
        <v>0</v>
      </c>
      <c r="U66" s="31">
        <v>180</v>
      </c>
      <c r="V66" s="37">
        <f>U66-W66-X66-Y66</f>
        <v>0</v>
      </c>
      <c r="W66" s="15">
        <v>0</v>
      </c>
      <c r="X66" s="15">
        <v>0</v>
      </c>
      <c r="Y66" s="15">
        <v>180</v>
      </c>
      <c r="Z66" s="15"/>
      <c r="AA66" s="38"/>
      <c r="AB66" s="60">
        <v>0</v>
      </c>
      <c r="AC66" s="29">
        <v>0</v>
      </c>
      <c r="AD66" s="60">
        <v>0</v>
      </c>
      <c r="AE66" s="29">
        <v>0</v>
      </c>
      <c r="AF66" s="60"/>
      <c r="AG66" s="135">
        <v>180</v>
      </c>
      <c r="AH66" s="60"/>
      <c r="AI66" s="28">
        <v>0</v>
      </c>
      <c r="AJ66" s="78">
        <f t="shared" si="1"/>
        <v>0</v>
      </c>
    </row>
    <row r="67" spans="1:36" s="9" customFormat="1" ht="12" customHeight="1" outlineLevel="3">
      <c r="A67" s="19"/>
      <c r="B67" s="23" t="s">
        <v>118</v>
      </c>
      <c r="C67" s="51" t="s">
        <v>137</v>
      </c>
      <c r="D67" s="51" t="s">
        <v>137</v>
      </c>
      <c r="E67" s="51" t="s">
        <v>137</v>
      </c>
      <c r="F67" s="51" t="s">
        <v>137</v>
      </c>
      <c r="G67" s="51" t="s">
        <v>137</v>
      </c>
      <c r="H67" s="51" t="s">
        <v>137</v>
      </c>
      <c r="I67" s="51" t="s">
        <v>137</v>
      </c>
      <c r="J67" s="48" t="s">
        <v>138</v>
      </c>
      <c r="K67" s="49" t="s">
        <v>137</v>
      </c>
      <c r="L67" s="51" t="s">
        <v>137</v>
      </c>
      <c r="M67" s="51" t="s">
        <v>137</v>
      </c>
      <c r="N67" s="51" t="s">
        <v>137</v>
      </c>
      <c r="O67" s="51" t="s">
        <v>137</v>
      </c>
      <c r="P67" s="47" t="s">
        <v>122</v>
      </c>
      <c r="Q67" s="51" t="s">
        <v>137</v>
      </c>
      <c r="R67" s="99" t="s">
        <v>138</v>
      </c>
      <c r="S67" s="95"/>
      <c r="T67" s="14"/>
      <c r="U67" s="31"/>
      <c r="V67" s="37">
        <f>U67-W67-X67-Y67</f>
        <v>0</v>
      </c>
      <c r="W67" s="15"/>
      <c r="X67" s="15"/>
      <c r="Y67" s="15"/>
      <c r="Z67" s="15"/>
      <c r="AA67" s="38">
        <v>18</v>
      </c>
      <c r="AB67" s="39"/>
      <c r="AC67" s="38"/>
      <c r="AD67" s="39"/>
      <c r="AE67" s="38"/>
      <c r="AF67" s="39"/>
      <c r="AG67" s="136"/>
      <c r="AH67" s="39"/>
      <c r="AI67" s="15"/>
      <c r="AJ67" s="78">
        <f t="shared" si="1"/>
        <v>0</v>
      </c>
    </row>
    <row r="68" spans="1:36" s="9" customFormat="1" ht="42" outlineLevel="2">
      <c r="A68" s="18" t="s">
        <v>66</v>
      </c>
      <c r="B68" s="22" t="s">
        <v>166</v>
      </c>
      <c r="C68" s="146" t="s">
        <v>198</v>
      </c>
      <c r="D68" s="147"/>
      <c r="E68" s="147"/>
      <c r="F68" s="147"/>
      <c r="G68" s="147"/>
      <c r="H68" s="147"/>
      <c r="I68" s="147"/>
      <c r="J68" s="148"/>
      <c r="K68" s="146" t="s">
        <v>197</v>
      </c>
      <c r="L68" s="149"/>
      <c r="M68" s="149"/>
      <c r="N68" s="149"/>
      <c r="O68" s="149"/>
      <c r="P68" s="149"/>
      <c r="Q68" s="149"/>
      <c r="R68" s="150"/>
      <c r="S68" s="95">
        <f>SUM(S69:S71)</f>
        <v>510</v>
      </c>
      <c r="T68" s="13">
        <f aca="true" t="shared" si="15" ref="T68:AA68">SUM(T69:T71)</f>
        <v>110</v>
      </c>
      <c r="U68" s="13">
        <f t="shared" si="15"/>
        <v>400</v>
      </c>
      <c r="V68" s="113">
        <f t="shared" si="15"/>
        <v>112</v>
      </c>
      <c r="W68" s="114">
        <f t="shared" si="15"/>
        <v>108</v>
      </c>
      <c r="X68" s="114">
        <f t="shared" si="15"/>
        <v>0</v>
      </c>
      <c r="Y68" s="114">
        <f t="shared" si="15"/>
        <v>180</v>
      </c>
      <c r="Z68" s="114">
        <f t="shared" si="15"/>
        <v>0</v>
      </c>
      <c r="AA68" s="115">
        <f t="shared" si="15"/>
        <v>36</v>
      </c>
      <c r="AB68" s="113">
        <f aca="true" t="shared" si="16" ref="AB68:AI68">SUM(AB69:AB71)</f>
        <v>0</v>
      </c>
      <c r="AC68" s="115">
        <f t="shared" si="16"/>
        <v>0</v>
      </c>
      <c r="AD68" s="113">
        <f t="shared" si="16"/>
        <v>0</v>
      </c>
      <c r="AE68" s="115">
        <f t="shared" si="16"/>
        <v>0</v>
      </c>
      <c r="AF68" s="113">
        <f t="shared" si="16"/>
        <v>0</v>
      </c>
      <c r="AG68" s="115">
        <f t="shared" si="16"/>
        <v>74</v>
      </c>
      <c r="AH68" s="113">
        <f t="shared" si="16"/>
        <v>326</v>
      </c>
      <c r="AI68" s="115">
        <f t="shared" si="16"/>
        <v>0</v>
      </c>
      <c r="AJ68" s="78">
        <f t="shared" si="1"/>
        <v>0</v>
      </c>
    </row>
    <row r="69" spans="1:36" s="2" customFormat="1" ht="48" outlineLevel="3">
      <c r="A69" s="19" t="s">
        <v>67</v>
      </c>
      <c r="B69" s="75" t="s">
        <v>166</v>
      </c>
      <c r="C69" s="51" t="s">
        <v>137</v>
      </c>
      <c r="D69" s="51" t="s">
        <v>137</v>
      </c>
      <c r="E69" s="51" t="s">
        <v>137</v>
      </c>
      <c r="F69" s="51" t="s">
        <v>137</v>
      </c>
      <c r="G69" s="51" t="s">
        <v>137</v>
      </c>
      <c r="H69" s="51" t="s">
        <v>137</v>
      </c>
      <c r="I69" s="51" t="s">
        <v>137</v>
      </c>
      <c r="J69" s="48" t="s">
        <v>138</v>
      </c>
      <c r="K69" s="49" t="s">
        <v>137</v>
      </c>
      <c r="L69" s="51" t="s">
        <v>137</v>
      </c>
      <c r="M69" s="51" t="s">
        <v>137</v>
      </c>
      <c r="N69" s="51" t="s">
        <v>137</v>
      </c>
      <c r="O69" s="51" t="s">
        <v>137</v>
      </c>
      <c r="P69" s="51" t="s">
        <v>137</v>
      </c>
      <c r="Q69" s="47" t="s">
        <v>122</v>
      </c>
      <c r="R69" s="99" t="s">
        <v>138</v>
      </c>
      <c r="S69" s="95">
        <f>T69+U69</f>
        <v>330</v>
      </c>
      <c r="T69" s="14">
        <v>110</v>
      </c>
      <c r="U69" s="31">
        <v>220</v>
      </c>
      <c r="V69" s="37">
        <f>U69-W69-X69-Y69</f>
        <v>112</v>
      </c>
      <c r="W69" s="15">
        <v>108</v>
      </c>
      <c r="X69" s="15">
        <v>0</v>
      </c>
      <c r="Y69" s="15"/>
      <c r="Z69" s="15"/>
      <c r="AA69" s="38">
        <v>18</v>
      </c>
      <c r="AB69" s="60">
        <v>0</v>
      </c>
      <c r="AC69" s="29">
        <v>0</v>
      </c>
      <c r="AD69" s="60">
        <v>0</v>
      </c>
      <c r="AE69" s="29">
        <v>0</v>
      </c>
      <c r="AF69" s="60"/>
      <c r="AG69" s="135">
        <v>74</v>
      </c>
      <c r="AH69" s="60">
        <v>146</v>
      </c>
      <c r="AI69" s="28"/>
      <c r="AJ69" s="78">
        <f t="shared" si="1"/>
        <v>0</v>
      </c>
    </row>
    <row r="70" spans="1:36" s="9" customFormat="1" ht="14.25" outlineLevel="3">
      <c r="A70" s="19" t="s">
        <v>68</v>
      </c>
      <c r="B70" s="19"/>
      <c r="C70" s="51" t="s">
        <v>137</v>
      </c>
      <c r="D70" s="51" t="s">
        <v>137</v>
      </c>
      <c r="E70" s="51" t="s">
        <v>137</v>
      </c>
      <c r="F70" s="51" t="s">
        <v>137</v>
      </c>
      <c r="G70" s="51" t="s">
        <v>137</v>
      </c>
      <c r="H70" s="51" t="s">
        <v>137</v>
      </c>
      <c r="I70" s="54" t="s">
        <v>155</v>
      </c>
      <c r="J70" s="48" t="s">
        <v>138</v>
      </c>
      <c r="K70" s="49" t="s">
        <v>137</v>
      </c>
      <c r="L70" s="51" t="s">
        <v>137</v>
      </c>
      <c r="M70" s="51" t="s">
        <v>137</v>
      </c>
      <c r="N70" s="51" t="s">
        <v>137</v>
      </c>
      <c r="O70" s="51" t="s">
        <v>137</v>
      </c>
      <c r="P70" s="51" t="s">
        <v>137</v>
      </c>
      <c r="Q70" s="51" t="s">
        <v>137</v>
      </c>
      <c r="R70" s="99" t="s">
        <v>138</v>
      </c>
      <c r="S70" s="95">
        <f>T70+U70</f>
        <v>180</v>
      </c>
      <c r="T70" s="14">
        <v>0</v>
      </c>
      <c r="U70" s="31">
        <v>180</v>
      </c>
      <c r="V70" s="37">
        <f>U70-W70-X70-Y70</f>
        <v>0</v>
      </c>
      <c r="W70" s="15"/>
      <c r="X70" s="15">
        <v>0</v>
      </c>
      <c r="Y70" s="15">
        <v>180</v>
      </c>
      <c r="Z70" s="15"/>
      <c r="AA70" s="38"/>
      <c r="AB70" s="60">
        <v>0</v>
      </c>
      <c r="AC70" s="29">
        <v>0</v>
      </c>
      <c r="AD70" s="60">
        <v>0</v>
      </c>
      <c r="AE70" s="29">
        <v>0</v>
      </c>
      <c r="AF70" s="60">
        <v>0</v>
      </c>
      <c r="AG70" s="135"/>
      <c r="AH70" s="60">
        <v>180</v>
      </c>
      <c r="AI70" s="28">
        <v>0</v>
      </c>
      <c r="AJ70" s="78">
        <f t="shared" si="1"/>
        <v>0</v>
      </c>
    </row>
    <row r="71" spans="1:36" s="9" customFormat="1" ht="13.5" customHeight="1" outlineLevel="3">
      <c r="A71" s="19"/>
      <c r="B71" s="23" t="s">
        <v>118</v>
      </c>
      <c r="C71" s="51" t="s">
        <v>137</v>
      </c>
      <c r="D71" s="51" t="s">
        <v>137</v>
      </c>
      <c r="E71" s="51" t="s">
        <v>137</v>
      </c>
      <c r="F71" s="51" t="s">
        <v>137</v>
      </c>
      <c r="G71" s="51" t="s">
        <v>137</v>
      </c>
      <c r="H71" s="51" t="s">
        <v>137</v>
      </c>
      <c r="I71" s="51" t="s">
        <v>137</v>
      </c>
      <c r="J71" s="48" t="s">
        <v>138</v>
      </c>
      <c r="K71" s="49" t="s">
        <v>137</v>
      </c>
      <c r="L71" s="51" t="s">
        <v>137</v>
      </c>
      <c r="M71" s="51" t="s">
        <v>137</v>
      </c>
      <c r="N71" s="51" t="s">
        <v>137</v>
      </c>
      <c r="O71" s="51" t="s">
        <v>137</v>
      </c>
      <c r="P71" s="51" t="s">
        <v>137</v>
      </c>
      <c r="Q71" s="47" t="s">
        <v>122</v>
      </c>
      <c r="R71" s="99" t="s">
        <v>138</v>
      </c>
      <c r="S71" s="95"/>
      <c r="T71" s="14"/>
      <c r="U71" s="31"/>
      <c r="V71" s="37">
        <f>U71-W71-X71-Y71</f>
        <v>0</v>
      </c>
      <c r="W71" s="15"/>
      <c r="X71" s="15"/>
      <c r="Y71" s="15"/>
      <c r="Z71" s="15"/>
      <c r="AA71" s="38">
        <v>18</v>
      </c>
      <c r="AB71" s="39"/>
      <c r="AC71" s="38"/>
      <c r="AD71" s="39"/>
      <c r="AE71" s="38"/>
      <c r="AF71" s="39"/>
      <c r="AG71" s="136"/>
      <c r="AH71" s="39"/>
      <c r="AI71" s="15"/>
      <c r="AJ71" s="78">
        <f t="shared" si="1"/>
        <v>0</v>
      </c>
    </row>
    <row r="72" spans="1:36" s="9" customFormat="1" ht="48.75" customHeight="1" outlineLevel="2">
      <c r="A72" s="18" t="s">
        <v>69</v>
      </c>
      <c r="B72" s="80" t="s">
        <v>167</v>
      </c>
      <c r="C72" s="140" t="s">
        <v>199</v>
      </c>
      <c r="D72" s="141"/>
      <c r="E72" s="141"/>
      <c r="F72" s="141"/>
      <c r="G72" s="141"/>
      <c r="H72" s="141"/>
      <c r="I72" s="141"/>
      <c r="J72" s="142"/>
      <c r="K72" s="140" t="s">
        <v>197</v>
      </c>
      <c r="L72" s="141"/>
      <c r="M72" s="141"/>
      <c r="N72" s="141"/>
      <c r="O72" s="141"/>
      <c r="P72" s="141"/>
      <c r="Q72" s="141"/>
      <c r="R72" s="142"/>
      <c r="S72" s="95">
        <f>SUM(S73:S76)</f>
        <v>558</v>
      </c>
      <c r="T72" s="13">
        <f aca="true" t="shared" si="17" ref="T72:AA72">SUM(T73:T76)</f>
        <v>150</v>
      </c>
      <c r="U72" s="13">
        <f t="shared" si="17"/>
        <v>408</v>
      </c>
      <c r="V72" s="113">
        <f t="shared" si="17"/>
        <v>170</v>
      </c>
      <c r="W72" s="114">
        <f t="shared" si="17"/>
        <v>90</v>
      </c>
      <c r="X72" s="114">
        <f t="shared" si="17"/>
        <v>40</v>
      </c>
      <c r="Y72" s="114">
        <f t="shared" si="17"/>
        <v>108</v>
      </c>
      <c r="Z72" s="114">
        <f t="shared" si="17"/>
        <v>0</v>
      </c>
      <c r="AA72" s="115">
        <f t="shared" si="17"/>
        <v>36</v>
      </c>
      <c r="AB72" s="113">
        <f aca="true" t="shared" si="18" ref="AB72:AI72">SUM(AB73:AB75)</f>
        <v>0</v>
      </c>
      <c r="AC72" s="115">
        <f t="shared" si="18"/>
        <v>0</v>
      </c>
      <c r="AD72" s="113">
        <f t="shared" si="18"/>
        <v>0</v>
      </c>
      <c r="AE72" s="115">
        <f t="shared" si="18"/>
        <v>0</v>
      </c>
      <c r="AF72" s="113">
        <f t="shared" si="18"/>
        <v>0</v>
      </c>
      <c r="AG72" s="115">
        <f t="shared" si="18"/>
        <v>0</v>
      </c>
      <c r="AH72" s="113">
        <f t="shared" si="18"/>
        <v>70</v>
      </c>
      <c r="AI72" s="115">
        <f t="shared" si="18"/>
        <v>338</v>
      </c>
      <c r="AJ72" s="78">
        <f t="shared" si="1"/>
        <v>0</v>
      </c>
    </row>
    <row r="73" spans="1:36" s="2" customFormat="1" ht="24" outlineLevel="3">
      <c r="A73" s="19" t="s">
        <v>70</v>
      </c>
      <c r="B73" s="75" t="s">
        <v>167</v>
      </c>
      <c r="C73" s="51" t="s">
        <v>137</v>
      </c>
      <c r="D73" s="51" t="s">
        <v>137</v>
      </c>
      <c r="E73" s="51" t="s">
        <v>137</v>
      </c>
      <c r="F73" s="51" t="s">
        <v>137</v>
      </c>
      <c r="G73" s="51" t="s">
        <v>137</v>
      </c>
      <c r="H73" s="51" t="s">
        <v>137</v>
      </c>
      <c r="I73" s="51" t="s">
        <v>137</v>
      </c>
      <c r="J73" s="48" t="s">
        <v>138</v>
      </c>
      <c r="K73" s="49" t="s">
        <v>137</v>
      </c>
      <c r="L73" s="51" t="s">
        <v>137</v>
      </c>
      <c r="M73" s="51" t="s">
        <v>137</v>
      </c>
      <c r="N73" s="51" t="s">
        <v>137</v>
      </c>
      <c r="O73" s="51" t="s">
        <v>137</v>
      </c>
      <c r="P73" s="51" t="s">
        <v>137</v>
      </c>
      <c r="Q73" s="51" t="s">
        <v>137</v>
      </c>
      <c r="R73" s="104" t="s">
        <v>188</v>
      </c>
      <c r="S73" s="95">
        <f aca="true" t="shared" si="19" ref="S73:S84">T73+U73</f>
        <v>300</v>
      </c>
      <c r="T73" s="14">
        <v>100</v>
      </c>
      <c r="U73" s="31">
        <v>200</v>
      </c>
      <c r="V73" s="37">
        <f>U73-W73-X73-Y73-Z73</f>
        <v>120</v>
      </c>
      <c r="W73" s="15">
        <v>60</v>
      </c>
      <c r="X73" s="15">
        <v>20</v>
      </c>
      <c r="Y73" s="15"/>
      <c r="Z73" s="15"/>
      <c r="AA73" s="38">
        <v>18</v>
      </c>
      <c r="AB73" s="60">
        <v>0</v>
      </c>
      <c r="AC73" s="29">
        <v>0</v>
      </c>
      <c r="AD73" s="60">
        <v>0</v>
      </c>
      <c r="AE73" s="29">
        <v>0</v>
      </c>
      <c r="AF73" s="60">
        <v>0</v>
      </c>
      <c r="AG73" s="135"/>
      <c r="AH73" s="40">
        <v>70</v>
      </c>
      <c r="AI73" s="65">
        <v>130</v>
      </c>
      <c r="AJ73" s="78">
        <f t="shared" si="1"/>
        <v>0</v>
      </c>
    </row>
    <row r="74" spans="1:36" s="2" customFormat="1" ht="14.25" outlineLevel="3">
      <c r="A74" s="75" t="s">
        <v>172</v>
      </c>
      <c r="B74" s="90" t="s">
        <v>173</v>
      </c>
      <c r="C74" s="51" t="s">
        <v>137</v>
      </c>
      <c r="D74" s="51" t="s">
        <v>137</v>
      </c>
      <c r="E74" s="51" t="s">
        <v>137</v>
      </c>
      <c r="F74" s="51" t="s">
        <v>137</v>
      </c>
      <c r="G74" s="51" t="s">
        <v>137</v>
      </c>
      <c r="H74" s="51" t="s">
        <v>137</v>
      </c>
      <c r="I74" s="51" t="s">
        <v>137</v>
      </c>
      <c r="J74" s="54" t="s">
        <v>186</v>
      </c>
      <c r="K74" s="49" t="s">
        <v>137</v>
      </c>
      <c r="L74" s="51" t="s">
        <v>137</v>
      </c>
      <c r="M74" s="51" t="s">
        <v>137</v>
      </c>
      <c r="N74" s="51" t="s">
        <v>137</v>
      </c>
      <c r="O74" s="51" t="s">
        <v>137</v>
      </c>
      <c r="P74" s="51" t="s">
        <v>137</v>
      </c>
      <c r="Q74" s="51" t="s">
        <v>137</v>
      </c>
      <c r="R74" s="99" t="s">
        <v>138</v>
      </c>
      <c r="S74" s="95">
        <f t="shared" si="19"/>
        <v>150</v>
      </c>
      <c r="T74" s="14">
        <v>50</v>
      </c>
      <c r="U74" s="31">
        <v>100</v>
      </c>
      <c r="V74" s="37">
        <f>U74-W74-X74-Y74-Z74</f>
        <v>50</v>
      </c>
      <c r="W74" s="15">
        <v>30</v>
      </c>
      <c r="X74" s="139">
        <v>20</v>
      </c>
      <c r="Y74" s="15"/>
      <c r="Z74" s="15"/>
      <c r="AA74" s="38"/>
      <c r="AB74" s="60"/>
      <c r="AC74" s="29"/>
      <c r="AD74" s="60"/>
      <c r="AE74" s="29"/>
      <c r="AF74" s="60"/>
      <c r="AG74" s="135"/>
      <c r="AH74" s="40"/>
      <c r="AI74" s="65">
        <v>100</v>
      </c>
      <c r="AJ74" s="78">
        <f t="shared" si="1"/>
        <v>0</v>
      </c>
    </row>
    <row r="75" spans="1:36" s="9" customFormat="1" ht="14.25" outlineLevel="3">
      <c r="A75" s="19" t="s">
        <v>71</v>
      </c>
      <c r="B75" s="19"/>
      <c r="C75" s="51" t="s">
        <v>137</v>
      </c>
      <c r="D75" s="51" t="s">
        <v>137</v>
      </c>
      <c r="E75" s="51" t="s">
        <v>137</v>
      </c>
      <c r="F75" s="51" t="s">
        <v>137</v>
      </c>
      <c r="G75" s="51" t="s">
        <v>137</v>
      </c>
      <c r="H75" s="51" t="s">
        <v>137</v>
      </c>
      <c r="I75" s="51" t="s">
        <v>137</v>
      </c>
      <c r="J75" s="54" t="s">
        <v>187</v>
      </c>
      <c r="K75" s="49" t="s">
        <v>137</v>
      </c>
      <c r="L75" s="51" t="s">
        <v>137</v>
      </c>
      <c r="M75" s="51" t="s">
        <v>137</v>
      </c>
      <c r="N75" s="51" t="s">
        <v>137</v>
      </c>
      <c r="O75" s="51" t="s">
        <v>137</v>
      </c>
      <c r="P75" s="51" t="s">
        <v>137</v>
      </c>
      <c r="Q75" s="51" t="s">
        <v>137</v>
      </c>
      <c r="R75" s="99" t="s">
        <v>138</v>
      </c>
      <c r="S75" s="95">
        <f t="shared" si="19"/>
        <v>108</v>
      </c>
      <c r="T75" s="14">
        <v>0</v>
      </c>
      <c r="U75" s="31">
        <v>108</v>
      </c>
      <c r="V75" s="37">
        <f>U75-W75-X75-Y75-Z75</f>
        <v>0</v>
      </c>
      <c r="W75" s="15">
        <v>0</v>
      </c>
      <c r="X75" s="15">
        <v>0</v>
      </c>
      <c r="Y75" s="15">
        <v>108</v>
      </c>
      <c r="Z75" s="15"/>
      <c r="AA75" s="38"/>
      <c r="AB75" s="60">
        <v>0</v>
      </c>
      <c r="AC75" s="29">
        <v>0</v>
      </c>
      <c r="AD75" s="60">
        <v>0</v>
      </c>
      <c r="AE75" s="29">
        <v>0</v>
      </c>
      <c r="AF75" s="60">
        <v>0</v>
      </c>
      <c r="AG75" s="29">
        <v>0</v>
      </c>
      <c r="AH75" s="40"/>
      <c r="AI75" s="28">
        <v>108</v>
      </c>
      <c r="AJ75" s="78">
        <f t="shared" si="1"/>
        <v>0</v>
      </c>
    </row>
    <row r="76" spans="1:36" s="9" customFormat="1" ht="11.25" customHeight="1" outlineLevel="3">
      <c r="A76" s="19"/>
      <c r="B76" s="23" t="s">
        <v>118</v>
      </c>
      <c r="C76" s="51" t="s">
        <v>137</v>
      </c>
      <c r="D76" s="51" t="s">
        <v>137</v>
      </c>
      <c r="E76" s="51" t="s">
        <v>137</v>
      </c>
      <c r="F76" s="51" t="s">
        <v>137</v>
      </c>
      <c r="G76" s="51" t="s">
        <v>137</v>
      </c>
      <c r="H76" s="51" t="s">
        <v>137</v>
      </c>
      <c r="I76" s="51" t="s">
        <v>137</v>
      </c>
      <c r="J76" s="48" t="s">
        <v>138</v>
      </c>
      <c r="K76" s="49" t="s">
        <v>137</v>
      </c>
      <c r="L76" s="51" t="s">
        <v>137</v>
      </c>
      <c r="M76" s="51" t="s">
        <v>137</v>
      </c>
      <c r="N76" s="51" t="s">
        <v>137</v>
      </c>
      <c r="O76" s="51" t="s">
        <v>137</v>
      </c>
      <c r="P76" s="51" t="s">
        <v>137</v>
      </c>
      <c r="Q76" s="51" t="s">
        <v>137</v>
      </c>
      <c r="R76" s="104" t="s">
        <v>188</v>
      </c>
      <c r="S76" s="95"/>
      <c r="T76" s="14"/>
      <c r="U76" s="31"/>
      <c r="V76" s="37">
        <f>U76-W76-X76-Y76-Z76</f>
        <v>0</v>
      </c>
      <c r="W76" s="15"/>
      <c r="X76" s="15"/>
      <c r="Y76" s="15"/>
      <c r="Z76" s="15"/>
      <c r="AA76" s="38">
        <v>18</v>
      </c>
      <c r="AB76" s="39"/>
      <c r="AC76" s="38"/>
      <c r="AD76" s="39"/>
      <c r="AE76" s="38"/>
      <c r="AF76" s="39"/>
      <c r="AG76" s="38"/>
      <c r="AH76" s="37"/>
      <c r="AI76" s="15"/>
      <c r="AJ76" s="78">
        <f t="shared" si="1"/>
        <v>0</v>
      </c>
    </row>
    <row r="77" spans="1:36" s="9" customFormat="1" ht="36.75" customHeight="1" outlineLevel="2">
      <c r="A77" s="18" t="s">
        <v>72</v>
      </c>
      <c r="B77" s="80" t="s">
        <v>168</v>
      </c>
      <c r="C77" s="140" t="s">
        <v>191</v>
      </c>
      <c r="D77" s="141"/>
      <c r="E77" s="141"/>
      <c r="F77" s="141"/>
      <c r="G77" s="141"/>
      <c r="H77" s="141"/>
      <c r="I77" s="141"/>
      <c r="J77" s="142"/>
      <c r="K77" s="140" t="s">
        <v>200</v>
      </c>
      <c r="L77" s="141"/>
      <c r="M77" s="141"/>
      <c r="N77" s="141"/>
      <c r="O77" s="141"/>
      <c r="P77" s="141"/>
      <c r="Q77" s="141"/>
      <c r="R77" s="142"/>
      <c r="S77" s="95">
        <f>SUM(S78:S82)</f>
        <v>396</v>
      </c>
      <c r="T77" s="13">
        <f aca="true" t="shared" si="20" ref="T77:AA77">SUM(T78:T82)</f>
        <v>72</v>
      </c>
      <c r="U77" s="13">
        <f t="shared" si="20"/>
        <v>324</v>
      </c>
      <c r="V77" s="113">
        <f t="shared" si="20"/>
        <v>74</v>
      </c>
      <c r="W77" s="114">
        <f t="shared" si="20"/>
        <v>70</v>
      </c>
      <c r="X77" s="114">
        <f t="shared" si="20"/>
        <v>0</v>
      </c>
      <c r="Y77" s="114">
        <f t="shared" si="20"/>
        <v>180</v>
      </c>
      <c r="Z77" s="114">
        <f t="shared" si="20"/>
        <v>0</v>
      </c>
      <c r="AA77" s="115">
        <f t="shared" si="20"/>
        <v>18</v>
      </c>
      <c r="AB77" s="113">
        <f aca="true" t="shared" si="21" ref="AB77:AI77">SUM(AB78:AB81)</f>
        <v>0</v>
      </c>
      <c r="AC77" s="115">
        <f t="shared" si="21"/>
        <v>0</v>
      </c>
      <c r="AD77" s="113">
        <f t="shared" si="21"/>
        <v>76</v>
      </c>
      <c r="AE77" s="115">
        <f t="shared" si="21"/>
        <v>248</v>
      </c>
      <c r="AF77" s="113">
        <f t="shared" si="21"/>
        <v>0</v>
      </c>
      <c r="AG77" s="115">
        <f t="shared" si="21"/>
        <v>0</v>
      </c>
      <c r="AH77" s="113">
        <f t="shared" si="21"/>
        <v>0</v>
      </c>
      <c r="AI77" s="115">
        <f t="shared" si="21"/>
        <v>0</v>
      </c>
      <c r="AJ77" s="78">
        <f t="shared" si="1"/>
        <v>0</v>
      </c>
    </row>
    <row r="78" spans="1:36" s="2" customFormat="1" ht="36" outlineLevel="3">
      <c r="A78" s="19" t="s">
        <v>73</v>
      </c>
      <c r="B78" s="75" t="s">
        <v>174</v>
      </c>
      <c r="C78" s="51" t="s">
        <v>137</v>
      </c>
      <c r="D78" s="51" t="s">
        <v>137</v>
      </c>
      <c r="E78" s="51" t="s">
        <v>137</v>
      </c>
      <c r="F78" s="50" t="s">
        <v>136</v>
      </c>
      <c r="G78" s="51" t="s">
        <v>137</v>
      </c>
      <c r="H78" s="51" t="s">
        <v>137</v>
      </c>
      <c r="I78" s="51" t="s">
        <v>137</v>
      </c>
      <c r="J78" s="48" t="s">
        <v>138</v>
      </c>
      <c r="K78" s="49" t="s">
        <v>137</v>
      </c>
      <c r="L78" s="51" t="s">
        <v>137</v>
      </c>
      <c r="M78" s="51" t="s">
        <v>137</v>
      </c>
      <c r="N78" s="51" t="s">
        <v>137</v>
      </c>
      <c r="O78" s="51" t="s">
        <v>137</v>
      </c>
      <c r="P78" s="51" t="s">
        <v>137</v>
      </c>
      <c r="Q78" s="51" t="s">
        <v>137</v>
      </c>
      <c r="R78" s="99" t="s">
        <v>138</v>
      </c>
      <c r="S78" s="95">
        <f t="shared" si="19"/>
        <v>216</v>
      </c>
      <c r="T78" s="14">
        <v>72</v>
      </c>
      <c r="U78" s="31">
        <v>144</v>
      </c>
      <c r="V78" s="37">
        <f>U78-W78-X78-Y78</f>
        <v>74</v>
      </c>
      <c r="W78" s="15">
        <v>70</v>
      </c>
      <c r="X78" s="15">
        <v>0</v>
      </c>
      <c r="Y78" s="15"/>
      <c r="Z78" s="15"/>
      <c r="AA78" s="38"/>
      <c r="AB78" s="60">
        <v>0</v>
      </c>
      <c r="AC78" s="29">
        <v>0</v>
      </c>
      <c r="AD78" s="60">
        <v>76</v>
      </c>
      <c r="AE78" s="135">
        <v>68</v>
      </c>
      <c r="AF78" s="60">
        <v>0</v>
      </c>
      <c r="AG78" s="29">
        <v>0</v>
      </c>
      <c r="AH78" s="60">
        <v>0</v>
      </c>
      <c r="AI78" s="65"/>
      <c r="AJ78" s="78">
        <f t="shared" si="1"/>
        <v>0</v>
      </c>
    </row>
    <row r="79" spans="1:36" s="2" customFormat="1" ht="14.25" outlineLevel="3">
      <c r="A79" s="19" t="s">
        <v>74</v>
      </c>
      <c r="B79" s="75" t="s">
        <v>177</v>
      </c>
      <c r="C79" s="51" t="s">
        <v>137</v>
      </c>
      <c r="D79" s="51" t="s">
        <v>137</v>
      </c>
      <c r="E79" s="51" t="s">
        <v>137</v>
      </c>
      <c r="F79" s="50" t="s">
        <v>136</v>
      </c>
      <c r="G79" s="51" t="s">
        <v>137</v>
      </c>
      <c r="H79" s="51" t="s">
        <v>137</v>
      </c>
      <c r="I79" s="51" t="s">
        <v>137</v>
      </c>
      <c r="J79" s="48" t="s">
        <v>138</v>
      </c>
      <c r="K79" s="49" t="s">
        <v>137</v>
      </c>
      <c r="L79" s="51" t="s">
        <v>137</v>
      </c>
      <c r="M79" s="51" t="s">
        <v>137</v>
      </c>
      <c r="N79" s="51" t="s">
        <v>137</v>
      </c>
      <c r="O79" s="51" t="s">
        <v>137</v>
      </c>
      <c r="P79" s="51" t="s">
        <v>137</v>
      </c>
      <c r="Q79" s="51" t="s">
        <v>137</v>
      </c>
      <c r="R79" s="99" t="s">
        <v>138</v>
      </c>
      <c r="S79" s="95">
        <f t="shared" si="19"/>
        <v>72</v>
      </c>
      <c r="T79" s="14"/>
      <c r="U79" s="31">
        <v>72</v>
      </c>
      <c r="V79" s="37">
        <f>U79-W79-X79-Y79</f>
        <v>0</v>
      </c>
      <c r="W79" s="15"/>
      <c r="X79" s="15"/>
      <c r="Y79" s="15">
        <v>72</v>
      </c>
      <c r="Z79" s="15"/>
      <c r="AA79" s="38"/>
      <c r="AB79" s="60"/>
      <c r="AC79" s="29"/>
      <c r="AD79" s="60"/>
      <c r="AE79" s="135">
        <v>72</v>
      </c>
      <c r="AF79" s="60"/>
      <c r="AG79" s="29"/>
      <c r="AH79" s="60"/>
      <c r="AI79" s="65"/>
      <c r="AJ79" s="78">
        <f t="shared" si="1"/>
        <v>0</v>
      </c>
    </row>
    <row r="80" spans="1:36" s="2" customFormat="1" ht="14.25" outlineLevel="3">
      <c r="A80" s="75" t="s">
        <v>175</v>
      </c>
      <c r="B80" s="75" t="s">
        <v>178</v>
      </c>
      <c r="C80" s="51" t="s">
        <v>137</v>
      </c>
      <c r="D80" s="51" t="s">
        <v>137</v>
      </c>
      <c r="E80" s="51" t="s">
        <v>137</v>
      </c>
      <c r="F80" s="50" t="s">
        <v>136</v>
      </c>
      <c r="G80" s="51" t="s">
        <v>137</v>
      </c>
      <c r="H80" s="51" t="s">
        <v>137</v>
      </c>
      <c r="I80" s="51" t="s">
        <v>137</v>
      </c>
      <c r="J80" s="48" t="s">
        <v>138</v>
      </c>
      <c r="K80" s="49" t="s">
        <v>137</v>
      </c>
      <c r="L80" s="51" t="s">
        <v>137</v>
      </c>
      <c r="M80" s="51" t="s">
        <v>137</v>
      </c>
      <c r="N80" s="51" t="s">
        <v>137</v>
      </c>
      <c r="O80" s="51" t="s">
        <v>137</v>
      </c>
      <c r="P80" s="51" t="s">
        <v>137</v>
      </c>
      <c r="Q80" s="51" t="s">
        <v>137</v>
      </c>
      <c r="R80" s="99" t="s">
        <v>138</v>
      </c>
      <c r="S80" s="95">
        <f t="shared" si="19"/>
        <v>72</v>
      </c>
      <c r="T80" s="14"/>
      <c r="U80" s="31">
        <v>72</v>
      </c>
      <c r="V80" s="37">
        <f>U80-W80-X80-Y80</f>
        <v>0</v>
      </c>
      <c r="W80" s="15"/>
      <c r="X80" s="15"/>
      <c r="Y80" s="15">
        <v>72</v>
      </c>
      <c r="Z80" s="15"/>
      <c r="AA80" s="38"/>
      <c r="AB80" s="60"/>
      <c r="AC80" s="29"/>
      <c r="AD80" s="60"/>
      <c r="AE80" s="135">
        <v>72</v>
      </c>
      <c r="AF80" s="60"/>
      <c r="AG80" s="29"/>
      <c r="AH80" s="60"/>
      <c r="AI80" s="65"/>
      <c r="AJ80" s="78">
        <f t="shared" si="1"/>
        <v>0</v>
      </c>
    </row>
    <row r="81" spans="1:36" s="9" customFormat="1" ht="14.25" outlineLevel="3">
      <c r="A81" s="75" t="s">
        <v>176</v>
      </c>
      <c r="B81" s="75" t="s">
        <v>179</v>
      </c>
      <c r="C81" s="51" t="s">
        <v>137</v>
      </c>
      <c r="D81" s="51" t="s">
        <v>137</v>
      </c>
      <c r="E81" s="51" t="s">
        <v>137</v>
      </c>
      <c r="F81" s="50" t="s">
        <v>136</v>
      </c>
      <c r="G81" s="51" t="s">
        <v>137</v>
      </c>
      <c r="H81" s="51" t="s">
        <v>137</v>
      </c>
      <c r="I81" s="51" t="s">
        <v>137</v>
      </c>
      <c r="J81" s="48" t="s">
        <v>138</v>
      </c>
      <c r="K81" s="49" t="s">
        <v>137</v>
      </c>
      <c r="L81" s="51" t="s">
        <v>137</v>
      </c>
      <c r="M81" s="51" t="s">
        <v>137</v>
      </c>
      <c r="N81" s="51" t="s">
        <v>137</v>
      </c>
      <c r="O81" s="51" t="s">
        <v>137</v>
      </c>
      <c r="P81" s="51" t="s">
        <v>137</v>
      </c>
      <c r="Q81" s="51" t="s">
        <v>137</v>
      </c>
      <c r="R81" s="99" t="s">
        <v>138</v>
      </c>
      <c r="S81" s="95">
        <f t="shared" si="19"/>
        <v>36</v>
      </c>
      <c r="T81" s="14">
        <v>0</v>
      </c>
      <c r="U81" s="31">
        <v>36</v>
      </c>
      <c r="V81" s="37">
        <f>U81-W81-X81-Y81</f>
        <v>0</v>
      </c>
      <c r="W81" s="15">
        <v>0</v>
      </c>
      <c r="X81" s="15">
        <v>0</v>
      </c>
      <c r="Y81" s="15">
        <v>36</v>
      </c>
      <c r="Z81" s="15"/>
      <c r="AA81" s="38"/>
      <c r="AB81" s="60"/>
      <c r="AC81" s="29"/>
      <c r="AD81" s="60"/>
      <c r="AE81" s="135">
        <v>36</v>
      </c>
      <c r="AF81" s="60"/>
      <c r="AG81" s="29"/>
      <c r="AH81" s="60"/>
      <c r="AI81" s="65"/>
      <c r="AJ81" s="78">
        <f t="shared" si="1"/>
        <v>0</v>
      </c>
    </row>
    <row r="82" spans="1:36" s="9" customFormat="1" ht="15" customHeight="1" outlineLevel="3">
      <c r="A82" s="19"/>
      <c r="B82" s="23" t="s">
        <v>118</v>
      </c>
      <c r="C82" s="51" t="s">
        <v>137</v>
      </c>
      <c r="D82" s="51" t="s">
        <v>137</v>
      </c>
      <c r="E82" s="51" t="s">
        <v>137</v>
      </c>
      <c r="F82" s="51" t="s">
        <v>137</v>
      </c>
      <c r="G82" s="51" t="s">
        <v>137</v>
      </c>
      <c r="H82" s="51" t="s">
        <v>137</v>
      </c>
      <c r="I82" s="51" t="s">
        <v>137</v>
      </c>
      <c r="J82" s="48" t="s">
        <v>138</v>
      </c>
      <c r="K82" s="49" t="s">
        <v>137</v>
      </c>
      <c r="L82" s="51" t="s">
        <v>137</v>
      </c>
      <c r="M82" s="51" t="s">
        <v>137</v>
      </c>
      <c r="N82" s="47" t="s">
        <v>122</v>
      </c>
      <c r="O82" s="51" t="s">
        <v>137</v>
      </c>
      <c r="P82" s="51" t="s">
        <v>137</v>
      </c>
      <c r="Q82" s="51" t="s">
        <v>137</v>
      </c>
      <c r="R82" s="99" t="s">
        <v>138</v>
      </c>
      <c r="S82" s="95">
        <f t="shared" si="19"/>
        <v>0</v>
      </c>
      <c r="T82" s="14"/>
      <c r="U82" s="31"/>
      <c r="V82" s="37"/>
      <c r="W82" s="15"/>
      <c r="X82" s="15"/>
      <c r="Y82" s="15"/>
      <c r="Z82" s="15"/>
      <c r="AA82" s="38">
        <v>18</v>
      </c>
      <c r="AB82" s="60"/>
      <c r="AC82" s="29"/>
      <c r="AD82" s="60"/>
      <c r="AE82" s="135"/>
      <c r="AF82" s="60"/>
      <c r="AG82" s="29"/>
      <c r="AH82" s="60"/>
      <c r="AI82" s="65"/>
      <c r="AJ82" s="78">
        <f t="shared" si="1"/>
        <v>0</v>
      </c>
    </row>
    <row r="83" spans="1:36" s="9" customFormat="1" ht="14.25" outlineLevel="3">
      <c r="A83" s="20" t="s">
        <v>94</v>
      </c>
      <c r="B83" s="20" t="s">
        <v>93</v>
      </c>
      <c r="C83" s="51" t="s">
        <v>137</v>
      </c>
      <c r="D83" s="51" t="s">
        <v>137</v>
      </c>
      <c r="E83" s="51" t="s">
        <v>137</v>
      </c>
      <c r="F83" s="51" t="s">
        <v>137</v>
      </c>
      <c r="G83" s="51" t="s">
        <v>137</v>
      </c>
      <c r="H83" s="51" t="s">
        <v>137</v>
      </c>
      <c r="I83" s="51" t="s">
        <v>137</v>
      </c>
      <c r="J83" s="54" t="s">
        <v>187</v>
      </c>
      <c r="K83" s="49" t="s">
        <v>137</v>
      </c>
      <c r="L83" s="51" t="s">
        <v>137</v>
      </c>
      <c r="M83" s="51" t="s">
        <v>137</v>
      </c>
      <c r="N83" s="51" t="s">
        <v>137</v>
      </c>
      <c r="O83" s="51" t="s">
        <v>137</v>
      </c>
      <c r="P83" s="51" t="s">
        <v>137</v>
      </c>
      <c r="Q83" s="51" t="s">
        <v>137</v>
      </c>
      <c r="R83" s="99" t="s">
        <v>138</v>
      </c>
      <c r="S83" s="95">
        <f t="shared" si="19"/>
        <v>144</v>
      </c>
      <c r="T83" s="26"/>
      <c r="U83" s="33">
        <v>144</v>
      </c>
      <c r="V83" s="40"/>
      <c r="W83" s="28"/>
      <c r="X83" s="28"/>
      <c r="Y83" s="28"/>
      <c r="Z83" s="28"/>
      <c r="AA83" s="29"/>
      <c r="AB83" s="60"/>
      <c r="AC83" s="29"/>
      <c r="AD83" s="60"/>
      <c r="AE83" s="29"/>
      <c r="AF83" s="60"/>
      <c r="AG83" s="135"/>
      <c r="AH83" s="40"/>
      <c r="AI83" s="65">
        <v>144</v>
      </c>
      <c r="AJ83" s="78">
        <f>U83-AB83-AC83-AD83-AE83-AF83-AG83-AH83-AI83</f>
        <v>0</v>
      </c>
    </row>
    <row r="84" spans="1:36" s="9" customFormat="1" ht="24" outlineLevel="3">
      <c r="A84" s="21"/>
      <c r="B84" s="20" t="s">
        <v>95</v>
      </c>
      <c r="C84" s="101"/>
      <c r="D84" s="105"/>
      <c r="E84" s="105"/>
      <c r="F84" s="105"/>
      <c r="G84" s="105"/>
      <c r="H84" s="105"/>
      <c r="I84" s="105"/>
      <c r="J84" s="105"/>
      <c r="K84" s="101"/>
      <c r="L84" s="105"/>
      <c r="M84" s="105"/>
      <c r="N84" s="105"/>
      <c r="O84" s="105"/>
      <c r="P84" s="105"/>
      <c r="Q84" s="105"/>
      <c r="R84" s="106"/>
      <c r="S84" s="95">
        <f t="shared" si="19"/>
        <v>252</v>
      </c>
      <c r="T84" s="26"/>
      <c r="U84" s="33">
        <f>AA84</f>
        <v>252</v>
      </c>
      <c r="V84" s="40"/>
      <c r="W84" s="28"/>
      <c r="X84" s="28"/>
      <c r="Y84" s="28"/>
      <c r="Z84" s="28"/>
      <c r="AA84" s="29">
        <f>AA19+AA35+AA40+AA43+AA57</f>
        <v>252</v>
      </c>
      <c r="AB84" s="60">
        <v>18</v>
      </c>
      <c r="AC84" s="29">
        <v>54</v>
      </c>
      <c r="AD84" s="60">
        <v>18</v>
      </c>
      <c r="AE84" s="29">
        <v>18</v>
      </c>
      <c r="AF84" s="60">
        <v>18</v>
      </c>
      <c r="AG84" s="135">
        <v>54</v>
      </c>
      <c r="AH84" s="40">
        <v>36</v>
      </c>
      <c r="AI84" s="65">
        <v>36</v>
      </c>
      <c r="AJ84" s="78">
        <f>U84-AB84-AC84-AD84-AE84-AF84-AG84-AH84-AI84</f>
        <v>0</v>
      </c>
    </row>
    <row r="85" spans="1:36" s="9" customFormat="1" ht="14.25" outlineLevel="3">
      <c r="A85" s="203" t="s">
        <v>75</v>
      </c>
      <c r="B85" s="204"/>
      <c r="C85" s="143" t="s">
        <v>201</v>
      </c>
      <c r="D85" s="144"/>
      <c r="E85" s="144"/>
      <c r="F85" s="144"/>
      <c r="G85" s="144"/>
      <c r="H85" s="144"/>
      <c r="I85" s="144"/>
      <c r="J85" s="145"/>
      <c r="K85" s="143" t="s">
        <v>202</v>
      </c>
      <c r="L85" s="144"/>
      <c r="M85" s="144"/>
      <c r="N85" s="144"/>
      <c r="O85" s="144"/>
      <c r="P85" s="144"/>
      <c r="Q85" s="144"/>
      <c r="R85" s="145"/>
      <c r="S85" s="98">
        <f aca="true" t="shared" si="22" ref="S85:Z85">S19+S35+S40+S43+S57+S84</f>
        <v>7217</v>
      </c>
      <c r="T85" s="27">
        <f t="shared" si="22"/>
        <v>1493</v>
      </c>
      <c r="U85" s="27">
        <f t="shared" si="22"/>
        <v>5724</v>
      </c>
      <c r="V85" s="123">
        <f t="shared" si="22"/>
        <v>2297</v>
      </c>
      <c r="W85" s="124">
        <f t="shared" si="22"/>
        <v>1997</v>
      </c>
      <c r="X85" s="124">
        <f t="shared" si="22"/>
        <v>90</v>
      </c>
      <c r="Y85" s="124">
        <f t="shared" si="22"/>
        <v>936</v>
      </c>
      <c r="Z85" s="124">
        <f t="shared" si="22"/>
        <v>8</v>
      </c>
      <c r="AA85" s="125"/>
      <c r="AB85" s="88">
        <f aca="true" t="shared" si="23" ref="AB85:AI85">AB19+AB35+AB40+AB43+AB57+AB84</f>
        <v>612</v>
      </c>
      <c r="AC85" s="129">
        <f t="shared" si="23"/>
        <v>864</v>
      </c>
      <c r="AD85" s="88">
        <f t="shared" si="23"/>
        <v>612</v>
      </c>
      <c r="AE85" s="129">
        <f t="shared" si="23"/>
        <v>900</v>
      </c>
      <c r="AF85" s="88">
        <f t="shared" si="23"/>
        <v>612</v>
      </c>
      <c r="AG85" s="129">
        <f t="shared" si="23"/>
        <v>864</v>
      </c>
      <c r="AH85" s="88">
        <f t="shared" si="23"/>
        <v>612</v>
      </c>
      <c r="AI85" s="137">
        <f t="shared" si="23"/>
        <v>648</v>
      </c>
      <c r="AJ85" s="78">
        <f>U85-AB85-AC85-AD85-AE85-AF85-AG85-AH85-AI85</f>
        <v>0</v>
      </c>
    </row>
    <row r="86" spans="1:35" s="9" customFormat="1" ht="24" outlineLevel="3">
      <c r="A86" s="17" t="s">
        <v>58</v>
      </c>
      <c r="B86" s="30" t="s">
        <v>59</v>
      </c>
      <c r="C86" s="55"/>
      <c r="D86" s="56"/>
      <c r="E86" s="56"/>
      <c r="F86" s="56"/>
      <c r="G86" s="56"/>
      <c r="H86" s="56"/>
      <c r="I86" s="56"/>
      <c r="J86" s="56"/>
      <c r="K86" s="55"/>
      <c r="L86" s="56"/>
      <c r="M86" s="56"/>
      <c r="N86" s="56"/>
      <c r="O86" s="56"/>
      <c r="P86" s="56"/>
      <c r="Q86" s="56"/>
      <c r="R86" s="100"/>
      <c r="S86" s="98">
        <v>216</v>
      </c>
      <c r="T86" s="26"/>
      <c r="U86" s="33">
        <v>216</v>
      </c>
      <c r="V86" s="40"/>
      <c r="W86" s="28"/>
      <c r="X86" s="28"/>
      <c r="Y86" s="28"/>
      <c r="Z86" s="28"/>
      <c r="AA86" s="29"/>
      <c r="AB86" s="60"/>
      <c r="AC86" s="29"/>
      <c r="AD86" s="60"/>
      <c r="AE86" s="29"/>
      <c r="AF86" s="60"/>
      <c r="AG86" s="135"/>
      <c r="AH86" s="40"/>
      <c r="AI86" s="65"/>
    </row>
    <row r="87" spans="1:35" s="9" customFormat="1" ht="12.75" outlineLevel="3">
      <c r="A87" s="184" t="s">
        <v>96</v>
      </c>
      <c r="B87" s="185"/>
      <c r="C87" s="55"/>
      <c r="D87" s="56"/>
      <c r="E87" s="56"/>
      <c r="F87" s="56"/>
      <c r="G87" s="56"/>
      <c r="H87" s="56"/>
      <c r="I87" s="56"/>
      <c r="J87" s="56"/>
      <c r="K87" s="55"/>
      <c r="L87" s="56"/>
      <c r="M87" s="56"/>
      <c r="N87" s="56"/>
      <c r="O87" s="56"/>
      <c r="P87" s="56"/>
      <c r="Q87" s="56"/>
      <c r="R87" s="100"/>
      <c r="S87" s="98"/>
      <c r="T87" s="26"/>
      <c r="U87" s="33">
        <v>144</v>
      </c>
      <c r="V87" s="40"/>
      <c r="W87" s="28"/>
      <c r="X87" s="28"/>
      <c r="Y87" s="28"/>
      <c r="Z87" s="28"/>
      <c r="AA87" s="29"/>
      <c r="AB87" s="60"/>
      <c r="AC87" s="29"/>
      <c r="AD87" s="60"/>
      <c r="AE87" s="29"/>
      <c r="AF87" s="60"/>
      <c r="AG87" s="135"/>
      <c r="AH87" s="40"/>
      <c r="AI87" s="65"/>
    </row>
    <row r="88" spans="1:35" s="9" customFormat="1" ht="12.75" outlineLevel="3">
      <c r="A88" s="184" t="s">
        <v>97</v>
      </c>
      <c r="B88" s="185"/>
      <c r="C88" s="55"/>
      <c r="D88" s="56"/>
      <c r="E88" s="56"/>
      <c r="F88" s="56"/>
      <c r="G88" s="56"/>
      <c r="H88" s="56"/>
      <c r="I88" s="56"/>
      <c r="J88" s="56"/>
      <c r="K88" s="55"/>
      <c r="L88" s="56"/>
      <c r="M88" s="56"/>
      <c r="N88" s="56"/>
      <c r="O88" s="56"/>
      <c r="P88" s="56"/>
      <c r="Q88" s="56"/>
      <c r="R88" s="100"/>
      <c r="S88" s="98"/>
      <c r="T88" s="26"/>
      <c r="U88" s="33">
        <v>36</v>
      </c>
      <c r="V88" s="40"/>
      <c r="W88" s="28"/>
      <c r="X88" s="28"/>
      <c r="Y88" s="28"/>
      <c r="Z88" s="28"/>
      <c r="AA88" s="29"/>
      <c r="AB88" s="60"/>
      <c r="AC88" s="29"/>
      <c r="AD88" s="60"/>
      <c r="AE88" s="29"/>
      <c r="AF88" s="60"/>
      <c r="AG88" s="135"/>
      <c r="AH88" s="40"/>
      <c r="AI88" s="65"/>
    </row>
    <row r="89" spans="1:35" s="9" customFormat="1" ht="12.75" outlineLevel="3">
      <c r="A89" s="184" t="s">
        <v>98</v>
      </c>
      <c r="B89" s="185"/>
      <c r="C89" s="55"/>
      <c r="D89" s="56"/>
      <c r="E89" s="56"/>
      <c r="F89" s="56"/>
      <c r="G89" s="56"/>
      <c r="H89" s="56"/>
      <c r="I89" s="56"/>
      <c r="J89" s="56"/>
      <c r="K89" s="55"/>
      <c r="L89" s="56"/>
      <c r="M89" s="56"/>
      <c r="N89" s="56"/>
      <c r="O89" s="56"/>
      <c r="P89" s="56"/>
      <c r="Q89" s="56"/>
      <c r="R89" s="100"/>
      <c r="S89" s="98"/>
      <c r="T89" s="26"/>
      <c r="U89" s="33">
        <v>36</v>
      </c>
      <c r="V89" s="40"/>
      <c r="W89" s="28"/>
      <c r="X89" s="28"/>
      <c r="Y89" s="28"/>
      <c r="Z89" s="28"/>
      <c r="AA89" s="29"/>
      <c r="AB89" s="60"/>
      <c r="AC89" s="29"/>
      <c r="AD89" s="60"/>
      <c r="AE89" s="29"/>
      <c r="AF89" s="60"/>
      <c r="AG89" s="135"/>
      <c r="AH89" s="40"/>
      <c r="AI89" s="65"/>
    </row>
    <row r="90" spans="1:35" s="9" customFormat="1" ht="13.5" customHeight="1" outlineLevel="3">
      <c r="A90" s="189" t="s">
        <v>99</v>
      </c>
      <c r="B90" s="190"/>
      <c r="C90" s="55"/>
      <c r="D90" s="56"/>
      <c r="E90" s="56"/>
      <c r="F90" s="56"/>
      <c r="G90" s="56"/>
      <c r="H90" s="56"/>
      <c r="I90" s="56"/>
      <c r="J90" s="56"/>
      <c r="K90" s="55"/>
      <c r="L90" s="56"/>
      <c r="M90" s="56"/>
      <c r="N90" s="56"/>
      <c r="O90" s="56"/>
      <c r="P90" s="56"/>
      <c r="Q90" s="56"/>
      <c r="R90" s="100"/>
      <c r="S90" s="98">
        <f>S85+S86</f>
        <v>7433</v>
      </c>
      <c r="T90" s="26"/>
      <c r="U90" s="33">
        <f>U85+U86</f>
        <v>5940</v>
      </c>
      <c r="V90" s="40"/>
      <c r="W90" s="28"/>
      <c r="X90" s="28"/>
      <c r="Y90" s="28"/>
      <c r="Z90" s="28"/>
      <c r="AA90" s="29"/>
      <c r="AB90" s="60"/>
      <c r="AC90" s="29"/>
      <c r="AD90" s="60"/>
      <c r="AE90" s="29"/>
      <c r="AF90" s="60"/>
      <c r="AG90" s="135"/>
      <c r="AH90" s="40"/>
      <c r="AI90" s="65"/>
    </row>
    <row r="91" spans="1:35" s="6" customFormat="1" ht="12.75" outlineLevel="3">
      <c r="A91" s="258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60"/>
      <c r="U91" s="267" t="s">
        <v>75</v>
      </c>
      <c r="V91" s="252" t="s">
        <v>100</v>
      </c>
      <c r="W91" s="253"/>
      <c r="X91" s="253"/>
      <c r="Y91" s="253"/>
      <c r="Z91" s="253"/>
      <c r="AA91" s="254"/>
      <c r="AB91" s="87">
        <f>AB19+AB35+AB40+AB43+AB59+AB60+AB65+AB69+AB73+AB74+AB78</f>
        <v>594</v>
      </c>
      <c r="AC91" s="130">
        <f aca="true" t="shared" si="24" ref="AC91:AI91">AC19+AC35+AC40+AC43+AC59+AC60+AC65+AC69+AC73+AC74+AC78</f>
        <v>810</v>
      </c>
      <c r="AD91" s="87">
        <f t="shared" si="24"/>
        <v>594</v>
      </c>
      <c r="AE91" s="130">
        <f t="shared" si="24"/>
        <v>702</v>
      </c>
      <c r="AF91" s="87">
        <f t="shared" si="24"/>
        <v>414</v>
      </c>
      <c r="AG91" s="130">
        <f t="shared" si="24"/>
        <v>522</v>
      </c>
      <c r="AH91" s="87">
        <f t="shared" si="24"/>
        <v>396</v>
      </c>
      <c r="AI91" s="138">
        <f t="shared" si="24"/>
        <v>360</v>
      </c>
    </row>
    <row r="92" spans="1:35" s="6" customFormat="1" ht="12.75" outlineLevel="3">
      <c r="A92" s="261" t="s">
        <v>107</v>
      </c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3"/>
      <c r="U92" s="268"/>
      <c r="V92" s="191" t="s">
        <v>101</v>
      </c>
      <c r="W92" s="192"/>
      <c r="X92" s="192"/>
      <c r="Y92" s="192"/>
      <c r="Z92" s="192"/>
      <c r="AA92" s="193"/>
      <c r="AB92" s="87">
        <f>AB61+AB79+AB80+AB81</f>
        <v>0</v>
      </c>
      <c r="AC92" s="130">
        <f aca="true" t="shared" si="25" ref="AC92:AI92">AC61+AC79+AC80+AC81</f>
        <v>0</v>
      </c>
      <c r="AD92" s="87">
        <f t="shared" si="25"/>
        <v>0</v>
      </c>
      <c r="AE92" s="130">
        <f t="shared" si="25"/>
        <v>180</v>
      </c>
      <c r="AF92" s="87">
        <f t="shared" si="25"/>
        <v>0</v>
      </c>
      <c r="AG92" s="130">
        <f t="shared" si="25"/>
        <v>108</v>
      </c>
      <c r="AH92" s="87">
        <f t="shared" si="25"/>
        <v>0</v>
      </c>
      <c r="AI92" s="138">
        <f t="shared" si="25"/>
        <v>0</v>
      </c>
    </row>
    <row r="93" spans="1:35" s="6" customFormat="1" ht="12.75" outlineLevel="3">
      <c r="A93" s="261" t="s">
        <v>108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3"/>
      <c r="U93" s="268"/>
      <c r="V93" s="191" t="s">
        <v>102</v>
      </c>
      <c r="W93" s="192"/>
      <c r="X93" s="192"/>
      <c r="Y93" s="192"/>
      <c r="Z93" s="192"/>
      <c r="AA93" s="193"/>
      <c r="AB93" s="84">
        <f>AB62+AB66+AB70+AB75</f>
        <v>0</v>
      </c>
      <c r="AC93" s="131">
        <f aca="true" t="shared" si="26" ref="AC93:AI93">AC62+AC66+AC70+AC75</f>
        <v>0</v>
      </c>
      <c r="AD93" s="84">
        <f t="shared" si="26"/>
        <v>0</v>
      </c>
      <c r="AE93" s="131">
        <f t="shared" si="26"/>
        <v>0</v>
      </c>
      <c r="AF93" s="84">
        <f t="shared" si="26"/>
        <v>180</v>
      </c>
      <c r="AG93" s="131">
        <f t="shared" si="26"/>
        <v>180</v>
      </c>
      <c r="AH93" s="84">
        <f t="shared" si="26"/>
        <v>180</v>
      </c>
      <c r="AI93" s="83">
        <f t="shared" si="26"/>
        <v>108</v>
      </c>
    </row>
    <row r="94" spans="1:35" s="6" customFormat="1" ht="12.75" outlineLevel="3">
      <c r="A94" s="255" t="s">
        <v>109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7"/>
      <c r="U94" s="268"/>
      <c r="V94" s="191" t="s">
        <v>103</v>
      </c>
      <c r="W94" s="192"/>
      <c r="X94" s="192"/>
      <c r="Y94" s="192"/>
      <c r="Z94" s="192"/>
      <c r="AA94" s="193"/>
      <c r="AB94" s="84">
        <f aca="true" t="shared" si="27" ref="AB94:AI94">AB83</f>
        <v>0</v>
      </c>
      <c r="AC94" s="131">
        <f t="shared" si="27"/>
        <v>0</v>
      </c>
      <c r="AD94" s="84">
        <f t="shared" si="27"/>
        <v>0</v>
      </c>
      <c r="AE94" s="131">
        <f t="shared" si="27"/>
        <v>0</v>
      </c>
      <c r="AF94" s="84">
        <f t="shared" si="27"/>
        <v>0</v>
      </c>
      <c r="AG94" s="131">
        <f t="shared" si="27"/>
        <v>0</v>
      </c>
      <c r="AH94" s="84">
        <f t="shared" si="27"/>
        <v>0</v>
      </c>
      <c r="AI94" s="83">
        <f t="shared" si="27"/>
        <v>144</v>
      </c>
    </row>
    <row r="95" spans="1:35" s="6" customFormat="1" ht="12.75" outlineLevel="3">
      <c r="A95" s="255" t="s">
        <v>110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7"/>
      <c r="U95" s="268"/>
      <c r="V95" s="191" t="s">
        <v>84</v>
      </c>
      <c r="W95" s="192"/>
      <c r="X95" s="192"/>
      <c r="Y95" s="192"/>
      <c r="Z95" s="192"/>
      <c r="AA95" s="193"/>
      <c r="AB95" s="84">
        <v>2</v>
      </c>
      <c r="AC95" s="131">
        <v>6</v>
      </c>
      <c r="AD95" s="84">
        <v>2</v>
      </c>
      <c r="AE95" s="131">
        <v>68</v>
      </c>
      <c r="AF95" s="84">
        <v>4</v>
      </c>
      <c r="AG95" s="131">
        <v>4</v>
      </c>
      <c r="AH95" s="84">
        <v>4</v>
      </c>
      <c r="AI95" s="83">
        <v>8</v>
      </c>
    </row>
    <row r="96" spans="1:35" s="6" customFormat="1" ht="12.75" outlineLevel="3">
      <c r="A96" s="255" t="s">
        <v>111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7"/>
      <c r="U96" s="268"/>
      <c r="V96" s="191" t="s">
        <v>104</v>
      </c>
      <c r="W96" s="192"/>
      <c r="X96" s="192"/>
      <c r="Y96" s="192"/>
      <c r="Z96" s="192"/>
      <c r="AA96" s="193"/>
      <c r="AB96" s="84">
        <f aca="true" t="shared" si="28" ref="AB96:AI96">AB84</f>
        <v>18</v>
      </c>
      <c r="AC96" s="131">
        <f t="shared" si="28"/>
        <v>54</v>
      </c>
      <c r="AD96" s="84">
        <f t="shared" si="28"/>
        <v>18</v>
      </c>
      <c r="AE96" s="131">
        <f t="shared" si="28"/>
        <v>18</v>
      </c>
      <c r="AF96" s="84">
        <f t="shared" si="28"/>
        <v>18</v>
      </c>
      <c r="AG96" s="131">
        <f t="shared" si="28"/>
        <v>54</v>
      </c>
      <c r="AH96" s="84">
        <f t="shared" si="28"/>
        <v>36</v>
      </c>
      <c r="AI96" s="83">
        <f t="shared" si="28"/>
        <v>36</v>
      </c>
    </row>
    <row r="97" spans="1:35" s="6" customFormat="1" ht="12.75" outlineLevel="3">
      <c r="A97" s="255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7"/>
      <c r="U97" s="268"/>
      <c r="V97" s="191" t="s">
        <v>105</v>
      </c>
      <c r="W97" s="192"/>
      <c r="X97" s="192"/>
      <c r="Y97" s="192"/>
      <c r="Z97" s="192"/>
      <c r="AA97" s="193"/>
      <c r="AB97" s="85">
        <f>AB91+AB92+AB93+AB94+AB96</f>
        <v>612</v>
      </c>
      <c r="AC97" s="132">
        <f aca="true" t="shared" si="29" ref="AC97:AI97">AC91+AC92+AC93+AC94+AC96</f>
        <v>864</v>
      </c>
      <c r="AD97" s="85">
        <f t="shared" si="29"/>
        <v>612</v>
      </c>
      <c r="AE97" s="132">
        <f t="shared" si="29"/>
        <v>900</v>
      </c>
      <c r="AF97" s="85">
        <f t="shared" si="29"/>
        <v>612</v>
      </c>
      <c r="AG97" s="132">
        <f t="shared" si="29"/>
        <v>864</v>
      </c>
      <c r="AH97" s="85">
        <f t="shared" si="29"/>
        <v>612</v>
      </c>
      <c r="AI97" s="86">
        <f t="shared" si="29"/>
        <v>648</v>
      </c>
    </row>
    <row r="98" spans="1:35" s="6" customFormat="1" ht="12.75" outlineLevel="3">
      <c r="A98" s="255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7"/>
      <c r="U98" s="268"/>
      <c r="V98" s="191" t="s">
        <v>106</v>
      </c>
      <c r="W98" s="192"/>
      <c r="X98" s="192"/>
      <c r="Y98" s="192"/>
      <c r="Z98" s="192"/>
      <c r="AA98" s="193"/>
      <c r="AB98" s="85">
        <v>1</v>
      </c>
      <c r="AC98" s="132">
        <v>3</v>
      </c>
      <c r="AD98" s="85">
        <v>1</v>
      </c>
      <c r="AE98" s="132">
        <v>1</v>
      </c>
      <c r="AF98" s="85">
        <v>1</v>
      </c>
      <c r="AG98" s="132">
        <v>3</v>
      </c>
      <c r="AH98" s="85">
        <v>2</v>
      </c>
      <c r="AI98" s="86">
        <v>2</v>
      </c>
    </row>
    <row r="99" spans="1:35" s="10" customFormat="1" ht="13.5" outlineLevel="3" thickBot="1">
      <c r="A99" s="264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6"/>
      <c r="U99" s="269"/>
      <c r="V99" s="191" t="s">
        <v>76</v>
      </c>
      <c r="W99" s="192"/>
      <c r="X99" s="192"/>
      <c r="Y99" s="192"/>
      <c r="Z99" s="192"/>
      <c r="AA99" s="193"/>
      <c r="AB99" s="81">
        <v>2</v>
      </c>
      <c r="AC99" s="133">
        <v>9</v>
      </c>
      <c r="AD99" s="81">
        <v>2</v>
      </c>
      <c r="AE99" s="133">
        <v>8</v>
      </c>
      <c r="AF99" s="81">
        <v>4</v>
      </c>
      <c r="AG99" s="133">
        <v>5</v>
      </c>
      <c r="AH99" s="81">
        <v>4</v>
      </c>
      <c r="AI99" s="82">
        <v>7</v>
      </c>
    </row>
    <row r="100" spans="19:21" ht="12">
      <c r="S100" s="3">
        <v>7488</v>
      </c>
      <c r="U100" s="4">
        <v>5940</v>
      </c>
    </row>
    <row r="101" ht="12">
      <c r="W101" s="103"/>
    </row>
    <row r="103" spans="1:35" ht="15.75">
      <c r="A103" s="11" t="s">
        <v>139</v>
      </c>
      <c r="B103" s="183" t="s">
        <v>140</v>
      </c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</row>
    <row r="104" spans="1:35" ht="15.75">
      <c r="A104" s="11"/>
      <c r="B104" s="183" t="s">
        <v>185</v>
      </c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</row>
    <row r="106" spans="1:35" ht="12.75" customHeight="1">
      <c r="A106" s="186" t="s">
        <v>141</v>
      </c>
      <c r="B106" s="188" t="s">
        <v>142</v>
      </c>
      <c r="C106" s="188" t="s">
        <v>146</v>
      </c>
      <c r="D106" s="188"/>
      <c r="E106" s="188"/>
      <c r="F106" s="188"/>
      <c r="G106" s="188" t="s">
        <v>147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 t="s">
        <v>87</v>
      </c>
      <c r="V106" s="188"/>
      <c r="W106" s="188"/>
      <c r="X106" s="278" t="s">
        <v>182</v>
      </c>
      <c r="Y106" s="278"/>
      <c r="Z106" s="278"/>
      <c r="AA106" s="278" t="s">
        <v>107</v>
      </c>
      <c r="AB106" s="278"/>
      <c r="AC106" s="278"/>
      <c r="AD106" s="188" t="s">
        <v>143</v>
      </c>
      <c r="AE106" s="188"/>
      <c r="AF106" s="188"/>
      <c r="AG106" s="278" t="s">
        <v>183</v>
      </c>
      <c r="AH106" s="278"/>
      <c r="AI106" s="278"/>
    </row>
    <row r="107" spans="1:35" ht="51" customHeight="1">
      <c r="A107" s="187"/>
      <c r="B107" s="188"/>
      <c r="C107" s="188"/>
      <c r="D107" s="188"/>
      <c r="E107" s="188"/>
      <c r="F107" s="188"/>
      <c r="G107" s="188" t="s">
        <v>145</v>
      </c>
      <c r="H107" s="188"/>
      <c r="I107" s="188"/>
      <c r="J107" s="188"/>
      <c r="K107" s="188"/>
      <c r="L107" s="188"/>
      <c r="M107" s="188"/>
      <c r="N107" s="188"/>
      <c r="O107" s="188" t="s">
        <v>144</v>
      </c>
      <c r="P107" s="188"/>
      <c r="Q107" s="188"/>
      <c r="R107" s="188"/>
      <c r="S107" s="188"/>
      <c r="T107" s="188"/>
      <c r="U107" s="188"/>
      <c r="V107" s="188"/>
      <c r="W107" s="188"/>
      <c r="X107" s="278"/>
      <c r="Y107" s="278"/>
      <c r="Z107" s="278"/>
      <c r="AA107" s="278"/>
      <c r="AB107" s="278"/>
      <c r="AC107" s="278"/>
      <c r="AD107" s="188"/>
      <c r="AE107" s="188"/>
      <c r="AF107" s="188"/>
      <c r="AG107" s="278"/>
      <c r="AH107" s="278"/>
      <c r="AI107" s="278"/>
    </row>
    <row r="108" spans="1:35" ht="15.75">
      <c r="A108" s="58">
        <v>1</v>
      </c>
      <c r="B108" s="59">
        <v>2</v>
      </c>
      <c r="C108" s="270">
        <v>3</v>
      </c>
      <c r="D108" s="271"/>
      <c r="E108" s="271"/>
      <c r="F108" s="272"/>
      <c r="G108" s="276">
        <v>4</v>
      </c>
      <c r="H108" s="276"/>
      <c r="I108" s="276"/>
      <c r="J108" s="276"/>
      <c r="K108" s="276"/>
      <c r="L108" s="276"/>
      <c r="M108" s="276"/>
      <c r="N108" s="276"/>
      <c r="O108" s="276">
        <v>5</v>
      </c>
      <c r="P108" s="276"/>
      <c r="Q108" s="276"/>
      <c r="R108" s="276"/>
      <c r="S108" s="276"/>
      <c r="T108" s="276"/>
      <c r="U108" s="276">
        <v>6</v>
      </c>
      <c r="V108" s="276"/>
      <c r="W108" s="276"/>
      <c r="X108" s="276">
        <v>7</v>
      </c>
      <c r="Y108" s="276"/>
      <c r="Z108" s="276"/>
      <c r="AA108" s="276">
        <v>8</v>
      </c>
      <c r="AB108" s="276"/>
      <c r="AC108" s="276"/>
      <c r="AD108" s="276">
        <v>9</v>
      </c>
      <c r="AE108" s="276"/>
      <c r="AF108" s="276"/>
      <c r="AG108" s="276">
        <v>10</v>
      </c>
      <c r="AH108" s="276"/>
      <c r="AI108" s="276"/>
    </row>
    <row r="109" spans="1:35" ht="18.75">
      <c r="A109" s="57" t="s">
        <v>5</v>
      </c>
      <c r="B109" s="61">
        <f>AB91+AC91</f>
        <v>1404</v>
      </c>
      <c r="C109" s="273">
        <f>AB92+AC92</f>
        <v>0</v>
      </c>
      <c r="D109" s="274"/>
      <c r="E109" s="274"/>
      <c r="F109" s="275"/>
      <c r="G109" s="177">
        <f>AB93+AC93</f>
        <v>0</v>
      </c>
      <c r="H109" s="177"/>
      <c r="I109" s="177"/>
      <c r="J109" s="177"/>
      <c r="K109" s="177"/>
      <c r="L109" s="177"/>
      <c r="M109" s="177"/>
      <c r="N109" s="177"/>
      <c r="O109" s="179"/>
      <c r="P109" s="179"/>
      <c r="Q109" s="179"/>
      <c r="R109" s="179"/>
      <c r="S109" s="179"/>
      <c r="T109" s="179"/>
      <c r="U109" s="179"/>
      <c r="V109" s="179"/>
      <c r="W109" s="179"/>
      <c r="X109" s="277">
        <f>AB84+AC84</f>
        <v>72</v>
      </c>
      <c r="Y109" s="277"/>
      <c r="Z109" s="277"/>
      <c r="AA109" s="179"/>
      <c r="AB109" s="179"/>
      <c r="AC109" s="179"/>
      <c r="AD109" s="170">
        <f>B109+C109+G109+O109+U109+X109+AA109</f>
        <v>1476</v>
      </c>
      <c r="AE109" s="171"/>
      <c r="AF109" s="171"/>
      <c r="AG109" s="170">
        <v>11</v>
      </c>
      <c r="AH109" s="170"/>
      <c r="AI109" s="170"/>
    </row>
    <row r="110" spans="1:35" ht="18.75">
      <c r="A110" s="57" t="s">
        <v>6</v>
      </c>
      <c r="B110" s="61">
        <f>AD91+AE91</f>
        <v>1296</v>
      </c>
      <c r="C110" s="273">
        <f>AD92+AE92</f>
        <v>180</v>
      </c>
      <c r="D110" s="274"/>
      <c r="E110" s="274"/>
      <c r="F110" s="275"/>
      <c r="G110" s="177">
        <f>AD93+AE93</f>
        <v>0</v>
      </c>
      <c r="H110" s="177"/>
      <c r="I110" s="177"/>
      <c r="J110" s="177"/>
      <c r="K110" s="177"/>
      <c r="L110" s="177"/>
      <c r="M110" s="177"/>
      <c r="N110" s="177"/>
      <c r="O110" s="179"/>
      <c r="P110" s="179"/>
      <c r="Q110" s="179"/>
      <c r="R110" s="179"/>
      <c r="S110" s="179"/>
      <c r="T110" s="179"/>
      <c r="U110" s="179"/>
      <c r="V110" s="179"/>
      <c r="W110" s="179"/>
      <c r="X110" s="277">
        <f>AD96+AE96</f>
        <v>36</v>
      </c>
      <c r="Y110" s="277"/>
      <c r="Z110" s="277"/>
      <c r="AA110" s="179"/>
      <c r="AB110" s="179"/>
      <c r="AC110" s="179"/>
      <c r="AD110" s="170">
        <f>B110+C110+G110+O110+U110+X110+AA110</f>
        <v>1512</v>
      </c>
      <c r="AE110" s="171"/>
      <c r="AF110" s="171"/>
      <c r="AG110" s="170">
        <v>10</v>
      </c>
      <c r="AH110" s="170"/>
      <c r="AI110" s="170"/>
    </row>
    <row r="111" spans="1:35" ht="18.75">
      <c r="A111" s="57" t="s">
        <v>7</v>
      </c>
      <c r="B111" s="61">
        <f>AF91+AG91</f>
        <v>936</v>
      </c>
      <c r="C111" s="273">
        <f>AF92+AG92</f>
        <v>108</v>
      </c>
      <c r="D111" s="274"/>
      <c r="E111" s="274"/>
      <c r="F111" s="275"/>
      <c r="G111" s="177">
        <f>AF93+AG93</f>
        <v>360</v>
      </c>
      <c r="H111" s="177"/>
      <c r="I111" s="177"/>
      <c r="J111" s="177"/>
      <c r="K111" s="177"/>
      <c r="L111" s="177"/>
      <c r="M111" s="177"/>
      <c r="N111" s="177"/>
      <c r="O111" s="179"/>
      <c r="P111" s="179"/>
      <c r="Q111" s="179"/>
      <c r="R111" s="179"/>
      <c r="S111" s="179"/>
      <c r="T111" s="179"/>
      <c r="U111" s="179"/>
      <c r="V111" s="179"/>
      <c r="W111" s="179"/>
      <c r="X111" s="277">
        <f>AF96+AG96</f>
        <v>72</v>
      </c>
      <c r="Y111" s="277"/>
      <c r="Z111" s="277"/>
      <c r="AA111" s="179"/>
      <c r="AB111" s="179"/>
      <c r="AC111" s="179"/>
      <c r="AD111" s="170">
        <f>B111+C111+G111+O111+U111+X111+AA111</f>
        <v>1476</v>
      </c>
      <c r="AE111" s="171"/>
      <c r="AF111" s="171"/>
      <c r="AG111" s="170">
        <v>11</v>
      </c>
      <c r="AH111" s="170"/>
      <c r="AI111" s="170"/>
    </row>
    <row r="112" spans="1:35" ht="18.75">
      <c r="A112" s="57" t="s">
        <v>8</v>
      </c>
      <c r="B112" s="61">
        <f>AH91+AI91</f>
        <v>756</v>
      </c>
      <c r="C112" s="273">
        <f>AH92+AI92</f>
        <v>0</v>
      </c>
      <c r="D112" s="274"/>
      <c r="E112" s="274"/>
      <c r="F112" s="275"/>
      <c r="G112" s="177">
        <f>AH93+AI93</f>
        <v>288</v>
      </c>
      <c r="H112" s="177"/>
      <c r="I112" s="177"/>
      <c r="J112" s="177"/>
      <c r="K112" s="177"/>
      <c r="L112" s="177"/>
      <c r="M112" s="177"/>
      <c r="N112" s="177"/>
      <c r="O112" s="177">
        <f>AI94</f>
        <v>144</v>
      </c>
      <c r="P112" s="177"/>
      <c r="Q112" s="177"/>
      <c r="R112" s="177"/>
      <c r="S112" s="177"/>
      <c r="T112" s="177"/>
      <c r="U112" s="179"/>
      <c r="V112" s="179"/>
      <c r="W112" s="179"/>
      <c r="X112" s="277">
        <f>AH96+AI96</f>
        <v>72</v>
      </c>
      <c r="Y112" s="277"/>
      <c r="Z112" s="277"/>
      <c r="AA112" s="277">
        <f>U86</f>
        <v>216</v>
      </c>
      <c r="AB112" s="179"/>
      <c r="AC112" s="179"/>
      <c r="AD112" s="170">
        <f>B112+C112+G112+O112+U112+X112+AA112</f>
        <v>1476</v>
      </c>
      <c r="AE112" s="171"/>
      <c r="AF112" s="171"/>
      <c r="AG112" s="170">
        <v>2</v>
      </c>
      <c r="AH112" s="170"/>
      <c r="AI112" s="170"/>
    </row>
    <row r="113" spans="1:35" ht="18.75">
      <c r="A113" s="57" t="s">
        <v>75</v>
      </c>
      <c r="B113" s="62">
        <f>B109+B110+B111+B112</f>
        <v>4392</v>
      </c>
      <c r="C113" s="174">
        <f>C109+C110+C111+C112</f>
        <v>288</v>
      </c>
      <c r="D113" s="175"/>
      <c r="E113" s="175"/>
      <c r="F113" s="176"/>
      <c r="G113" s="178">
        <f>G109+G110+G111+G112</f>
        <v>648</v>
      </c>
      <c r="H113" s="178"/>
      <c r="I113" s="178"/>
      <c r="J113" s="178"/>
      <c r="K113" s="178"/>
      <c r="L113" s="178"/>
      <c r="M113" s="178"/>
      <c r="N113" s="178"/>
      <c r="O113" s="178">
        <f>T109+T110+T111+O112</f>
        <v>144</v>
      </c>
      <c r="P113" s="178"/>
      <c r="Q113" s="178"/>
      <c r="R113" s="178"/>
      <c r="S113" s="178"/>
      <c r="T113" s="178"/>
      <c r="U113" s="180">
        <f>T85</f>
        <v>1493</v>
      </c>
      <c r="V113" s="181"/>
      <c r="W113" s="181"/>
      <c r="X113" s="180">
        <f>X109+X110+X111+X112</f>
        <v>252</v>
      </c>
      <c r="Y113" s="180"/>
      <c r="Z113" s="180"/>
      <c r="AA113" s="180">
        <f>AA109+AA110+AA111+AA112</f>
        <v>216</v>
      </c>
      <c r="AB113" s="181"/>
      <c r="AC113" s="181"/>
      <c r="AD113" s="172">
        <f>B113+C113+G113+O113+U113+X113+AA113</f>
        <v>7433</v>
      </c>
      <c r="AE113" s="173"/>
      <c r="AF113" s="173"/>
      <c r="AG113" s="172">
        <f>AG109+AG110+AG111+AG112</f>
        <v>34</v>
      </c>
      <c r="AH113" s="172"/>
      <c r="AI113" s="172"/>
    </row>
  </sheetData>
  <sheetProtection/>
  <mergeCells count="156">
    <mergeCell ref="AD106:AF107"/>
    <mergeCell ref="AG106:AI107"/>
    <mergeCell ref="AD108:AF108"/>
    <mergeCell ref="AD109:AF109"/>
    <mergeCell ref="AD110:AF110"/>
    <mergeCell ref="AD111:AF111"/>
    <mergeCell ref="AG108:AI108"/>
    <mergeCell ref="AG109:AI109"/>
    <mergeCell ref="AG110:AI110"/>
    <mergeCell ref="AG111:AI111"/>
    <mergeCell ref="X113:Z113"/>
    <mergeCell ref="AA106:AC107"/>
    <mergeCell ref="AA108:AC108"/>
    <mergeCell ref="AA109:AC109"/>
    <mergeCell ref="AA110:AC110"/>
    <mergeCell ref="AA111:AC111"/>
    <mergeCell ref="AA112:AC112"/>
    <mergeCell ref="X106:Z107"/>
    <mergeCell ref="X108:Z108"/>
    <mergeCell ref="X109:Z109"/>
    <mergeCell ref="X110:Z110"/>
    <mergeCell ref="X111:Z111"/>
    <mergeCell ref="X112:Z112"/>
    <mergeCell ref="O112:T112"/>
    <mergeCell ref="O113:T113"/>
    <mergeCell ref="U106:W107"/>
    <mergeCell ref="U108:W108"/>
    <mergeCell ref="U109:W109"/>
    <mergeCell ref="U110:W110"/>
    <mergeCell ref="U111:W111"/>
    <mergeCell ref="G106:T106"/>
    <mergeCell ref="G108:N108"/>
    <mergeCell ref="G109:N109"/>
    <mergeCell ref="G110:N110"/>
    <mergeCell ref="O108:T108"/>
    <mergeCell ref="O109:T109"/>
    <mergeCell ref="C110:F110"/>
    <mergeCell ref="U112:W112"/>
    <mergeCell ref="U113:W113"/>
    <mergeCell ref="G107:N107"/>
    <mergeCell ref="O107:T107"/>
    <mergeCell ref="C111:F111"/>
    <mergeCell ref="C112:F112"/>
    <mergeCell ref="A93:T93"/>
    <mergeCell ref="O110:T110"/>
    <mergeCell ref="A98:T98"/>
    <mergeCell ref="A99:T99"/>
    <mergeCell ref="U91:U99"/>
    <mergeCell ref="A94:T94"/>
    <mergeCell ref="A95:T95"/>
    <mergeCell ref="C106:F107"/>
    <mergeCell ref="C108:F108"/>
    <mergeCell ref="C109:F109"/>
    <mergeCell ref="S4:S17"/>
    <mergeCell ref="V91:AA91"/>
    <mergeCell ref="V96:AA96"/>
    <mergeCell ref="V95:AA95"/>
    <mergeCell ref="A97:T97"/>
    <mergeCell ref="A96:T96"/>
    <mergeCell ref="V92:AA92"/>
    <mergeCell ref="V93:AA93"/>
    <mergeCell ref="A91:T91"/>
    <mergeCell ref="A92:T92"/>
    <mergeCell ref="T4:AA4"/>
    <mergeCell ref="U5:AA5"/>
    <mergeCell ref="U6:X6"/>
    <mergeCell ref="Y6:Y17"/>
    <mergeCell ref="U7:U17"/>
    <mergeCell ref="V7:X7"/>
    <mergeCell ref="Z6:Z17"/>
    <mergeCell ref="AA6:AA17"/>
    <mergeCell ref="V8:V17"/>
    <mergeCell ref="T5:T17"/>
    <mergeCell ref="AB4:AI7"/>
    <mergeCell ref="AB8:AC9"/>
    <mergeCell ref="AD8:AE9"/>
    <mergeCell ref="AF8:AG9"/>
    <mergeCell ref="AH8:AI9"/>
    <mergeCell ref="AD10:AD11"/>
    <mergeCell ref="AH10:AH11"/>
    <mergeCell ref="AI10:AI11"/>
    <mergeCell ref="AE10:AE11"/>
    <mergeCell ref="AF10:AF11"/>
    <mergeCell ref="AG10:AG11"/>
    <mergeCell ref="AE15:AE17"/>
    <mergeCell ref="AB12:AB14"/>
    <mergeCell ref="AC12:AC14"/>
    <mergeCell ref="AD12:AD14"/>
    <mergeCell ref="AE12:AE14"/>
    <mergeCell ref="AF12:AF14"/>
    <mergeCell ref="AC10:AC11"/>
    <mergeCell ref="AB10:AB11"/>
    <mergeCell ref="AH15:AH17"/>
    <mergeCell ref="V97:AA97"/>
    <mergeCell ref="AB15:AB17"/>
    <mergeCell ref="AC15:AC17"/>
    <mergeCell ref="AG12:AG14"/>
    <mergeCell ref="AH12:AH14"/>
    <mergeCell ref="V94:AA94"/>
    <mergeCell ref="AF15:AF17"/>
    <mergeCell ref="W8:W17"/>
    <mergeCell ref="X8:X17"/>
    <mergeCell ref="V98:AA98"/>
    <mergeCell ref="B1:AE1"/>
    <mergeCell ref="AI15:AI17"/>
    <mergeCell ref="AI12:AI14"/>
    <mergeCell ref="AD15:AD17"/>
    <mergeCell ref="B4:B17"/>
    <mergeCell ref="A85:B85"/>
    <mergeCell ref="AG15:AG17"/>
    <mergeCell ref="A4:A17"/>
    <mergeCell ref="C18:J18"/>
    <mergeCell ref="B2:AI2"/>
    <mergeCell ref="B103:AI103"/>
    <mergeCell ref="B104:AI104"/>
    <mergeCell ref="A88:B88"/>
    <mergeCell ref="A89:B89"/>
    <mergeCell ref="A106:A107"/>
    <mergeCell ref="B106:B107"/>
    <mergeCell ref="A87:B87"/>
    <mergeCell ref="A90:B90"/>
    <mergeCell ref="V99:AA99"/>
    <mergeCell ref="AD112:AF112"/>
    <mergeCell ref="AD113:AF113"/>
    <mergeCell ref="AG112:AI112"/>
    <mergeCell ref="AG113:AI113"/>
    <mergeCell ref="C113:F113"/>
    <mergeCell ref="G111:N111"/>
    <mergeCell ref="G112:N112"/>
    <mergeCell ref="G113:N113"/>
    <mergeCell ref="O111:T111"/>
    <mergeCell ref="AA113:AC113"/>
    <mergeCell ref="K18:R18"/>
    <mergeCell ref="C4:R17"/>
    <mergeCell ref="K19:R19"/>
    <mergeCell ref="C35:J35"/>
    <mergeCell ref="K35:R35"/>
    <mergeCell ref="C40:J40"/>
    <mergeCell ref="K40:R40"/>
    <mergeCell ref="C19:J19"/>
    <mergeCell ref="C43:J43"/>
    <mergeCell ref="K43:R43"/>
    <mergeCell ref="C57:J57"/>
    <mergeCell ref="K57:R57"/>
    <mergeCell ref="C58:J58"/>
    <mergeCell ref="K58:R58"/>
    <mergeCell ref="C64:J64"/>
    <mergeCell ref="K64:R64"/>
    <mergeCell ref="C85:J85"/>
    <mergeCell ref="K85:R85"/>
    <mergeCell ref="C68:J68"/>
    <mergeCell ref="K68:R68"/>
    <mergeCell ref="C72:J72"/>
    <mergeCell ref="K72:R72"/>
    <mergeCell ref="C77:J77"/>
    <mergeCell ref="K77:R77"/>
  </mergeCells>
  <printOptions/>
  <pageMargins left="0.20833333333333334" right="0.15625" top="0.2483974358974359" bottom="0.2724358974358974" header="0.3" footer="0.3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2020-06-19T05:54:04Z</cp:lastPrinted>
  <dcterms:created xsi:type="dcterms:W3CDTF">2019-09-05T05:28:40Z</dcterms:created>
  <dcterms:modified xsi:type="dcterms:W3CDTF">2020-10-06T14:57:37Z</dcterms:modified>
  <cp:category/>
  <cp:version/>
  <cp:contentType/>
  <cp:contentStatus/>
  <cp:revision>1</cp:revision>
</cp:coreProperties>
</file>