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Тюхтина\ОПОП\учебные планы 2020\"/>
    </mc:Choice>
  </mc:AlternateContent>
  <bookViews>
    <workbookView xWindow="0" yWindow="0" windowWidth="24120" windowHeight="1027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S23" i="1" l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22" i="1"/>
  <c r="T21" i="1" l="1"/>
  <c r="U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V36" i="1"/>
  <c r="V34" i="1"/>
  <c r="V35" i="1"/>
  <c r="V49" i="1" l="1"/>
  <c r="V50" i="1"/>
  <c r="V51" i="1"/>
  <c r="V52" i="1"/>
  <c r="V53" i="1"/>
  <c r="V54" i="1"/>
  <c r="V55" i="1"/>
  <c r="V56" i="1"/>
  <c r="V57" i="1"/>
  <c r="V58" i="1"/>
  <c r="V59" i="1"/>
  <c r="V60" i="1"/>
  <c r="V48" i="1"/>
  <c r="AP106" i="1" l="1"/>
  <c r="AD106" i="1"/>
  <c r="AF106" i="1"/>
  <c r="AH106" i="1"/>
  <c r="AJ106" i="1"/>
  <c r="AL106" i="1"/>
  <c r="AN106" i="1"/>
  <c r="AD129" i="1" s="1"/>
  <c r="AB106" i="1"/>
  <c r="AD126" i="1" l="1"/>
  <c r="AD127" i="1"/>
  <c r="AD128" i="1"/>
  <c r="S89" i="1"/>
  <c r="S90" i="1"/>
  <c r="S88" i="1"/>
  <c r="S83" i="1"/>
  <c r="S84" i="1"/>
  <c r="S85" i="1"/>
  <c r="S86" i="1"/>
  <c r="S82" i="1"/>
  <c r="S78" i="1"/>
  <c r="S79" i="1"/>
  <c r="S80" i="1"/>
  <c r="S77" i="1"/>
  <c r="S72" i="1"/>
  <c r="S73" i="1"/>
  <c r="S74" i="1"/>
  <c r="S75" i="1"/>
  <c r="S71" i="1"/>
  <c r="S64" i="1"/>
  <c r="S65" i="1"/>
  <c r="S66" i="1"/>
  <c r="S67" i="1"/>
  <c r="S68" i="1"/>
  <c r="S69" i="1"/>
  <c r="S63" i="1"/>
  <c r="S49" i="1"/>
  <c r="S50" i="1"/>
  <c r="S51" i="1"/>
  <c r="S52" i="1"/>
  <c r="S53" i="1"/>
  <c r="S54" i="1"/>
  <c r="S55" i="1"/>
  <c r="S56" i="1"/>
  <c r="S57" i="1"/>
  <c r="S58" i="1"/>
  <c r="S59" i="1"/>
  <c r="S60" i="1"/>
  <c r="S48" i="1"/>
  <c r="S45" i="1"/>
  <c r="S46" i="1"/>
  <c r="S44" i="1"/>
  <c r="S39" i="1"/>
  <c r="S40" i="1"/>
  <c r="S41" i="1"/>
  <c r="S42" i="1"/>
  <c r="S38" i="1"/>
  <c r="S21" i="1" l="1"/>
  <c r="S81" i="1"/>
  <c r="S70" i="1"/>
  <c r="S87" i="1"/>
  <c r="S62" i="1"/>
  <c r="S76" i="1"/>
  <c r="T87" i="1"/>
  <c r="U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T81" i="1"/>
  <c r="U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T76" i="1"/>
  <c r="U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T70" i="1"/>
  <c r="U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T62" i="1"/>
  <c r="U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T47" i="1"/>
  <c r="U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T43" i="1"/>
  <c r="U43" i="1"/>
  <c r="W43" i="1"/>
  <c r="X43" i="1"/>
  <c r="Y43" i="1"/>
  <c r="Z43" i="1"/>
  <c r="AA43" i="1"/>
  <c r="AB43" i="1"/>
  <c r="AC43" i="1"/>
  <c r="AD43" i="1"/>
  <c r="AD101" i="1" s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T37" i="1"/>
  <c r="U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V82" i="1"/>
  <c r="AB101" i="1" l="1"/>
  <c r="AP101" i="1"/>
  <c r="AN101" i="1"/>
  <c r="AL101" i="1"/>
  <c r="AJ101" i="1"/>
  <c r="AH101" i="1"/>
  <c r="AF101" i="1"/>
  <c r="S61" i="1"/>
  <c r="V64" i="1"/>
  <c r="V65" i="1"/>
  <c r="V66" i="1"/>
  <c r="V67" i="1"/>
  <c r="V68" i="1"/>
  <c r="AO130" i="1" l="1"/>
  <c r="AH130" i="1"/>
  <c r="AD104" i="1"/>
  <c r="AF104" i="1"/>
  <c r="AH104" i="1"/>
  <c r="AJ104" i="1"/>
  <c r="AL104" i="1"/>
  <c r="V128" i="1" s="1"/>
  <c r="AN104" i="1"/>
  <c r="AP104" i="1"/>
  <c r="AB104" i="1"/>
  <c r="AD103" i="1"/>
  <c r="AF103" i="1"/>
  <c r="AH103" i="1"/>
  <c r="AJ103" i="1"/>
  <c r="AL103" i="1"/>
  <c r="AN103" i="1"/>
  <c r="AP103" i="1"/>
  <c r="AB103" i="1"/>
  <c r="AD102" i="1"/>
  <c r="AF102" i="1"/>
  <c r="AH102" i="1"/>
  <c r="AJ102" i="1"/>
  <c r="AL102" i="1"/>
  <c r="AN102" i="1"/>
  <c r="AP102" i="1"/>
  <c r="AB102" i="1"/>
  <c r="V72" i="1"/>
  <c r="V73" i="1"/>
  <c r="V74" i="1"/>
  <c r="V71" i="1"/>
  <c r="V63" i="1"/>
  <c r="V62" i="1" s="1"/>
  <c r="Q126" i="1" l="1"/>
  <c r="V126" i="1"/>
  <c r="I126" i="1"/>
  <c r="V70" i="1"/>
  <c r="I129" i="1"/>
  <c r="I127" i="1"/>
  <c r="Q129" i="1"/>
  <c r="Q127" i="1"/>
  <c r="V129" i="1"/>
  <c r="V127" i="1"/>
  <c r="AD130" i="1"/>
  <c r="Q128" i="1"/>
  <c r="I128" i="1"/>
  <c r="V130" i="1" l="1"/>
  <c r="B128" i="1"/>
  <c r="Q130" i="1"/>
  <c r="I130" i="1"/>
  <c r="B129" i="1"/>
  <c r="B126" i="1"/>
  <c r="B127" i="1"/>
  <c r="T61" i="1"/>
  <c r="U61" i="1"/>
  <c r="X61" i="1"/>
  <c r="AB61" i="1"/>
  <c r="AB93" i="1" s="1"/>
  <c r="AD61" i="1"/>
  <c r="AD93" i="1" s="1"/>
  <c r="AF61" i="1"/>
  <c r="AF93" i="1" s="1"/>
  <c r="AH61" i="1"/>
  <c r="AH93" i="1" s="1"/>
  <c r="AI61" i="1"/>
  <c r="AI94" i="1" s="1"/>
  <c r="W61" i="1"/>
  <c r="Y61" i="1"/>
  <c r="AA61" i="1"/>
  <c r="AC61" i="1"/>
  <c r="AC94" i="1" s="1"/>
  <c r="AB107" i="1" s="1"/>
  <c r="AB108" i="1" s="1"/>
  <c r="AE61" i="1"/>
  <c r="AE94" i="1" s="1"/>
  <c r="AD107" i="1" s="1"/>
  <c r="AD108" i="1" s="1"/>
  <c r="AG61" i="1"/>
  <c r="AG94" i="1" s="1"/>
  <c r="AF107" i="1" s="1"/>
  <c r="AF108" i="1" s="1"/>
  <c r="AK61" i="1"/>
  <c r="AM61" i="1"/>
  <c r="AO61" i="1"/>
  <c r="AK94" i="1" l="1"/>
  <c r="AJ107" i="1" s="1"/>
  <c r="AJ108" i="1" s="1"/>
  <c r="AH107" i="1"/>
  <c r="AH108" i="1" s="1"/>
  <c r="AM94" i="1"/>
  <c r="AO94" i="1"/>
  <c r="AN107" i="1" s="1"/>
  <c r="AN108" i="1" s="1"/>
  <c r="Z127" i="1"/>
  <c r="AL127" i="1" s="1"/>
  <c r="Z126" i="1"/>
  <c r="AL126" i="1" s="1"/>
  <c r="B130" i="1"/>
  <c r="Z61" i="1"/>
  <c r="Z92" i="1" s="1"/>
  <c r="AJ61" i="1"/>
  <c r="AP61" i="1"/>
  <c r="AP93" i="1" s="1"/>
  <c r="AN61" i="1"/>
  <c r="AL61" i="1"/>
  <c r="AL93" i="1" s="1"/>
  <c r="V89" i="1"/>
  <c r="V88" i="1"/>
  <c r="V83" i="1"/>
  <c r="V84" i="1"/>
  <c r="V85" i="1"/>
  <c r="V78" i="1"/>
  <c r="V79" i="1"/>
  <c r="V77" i="1"/>
  <c r="S43" i="1"/>
  <c r="V44" i="1"/>
  <c r="V45" i="1"/>
  <c r="V46" i="1"/>
  <c r="V39" i="1"/>
  <c r="V40" i="1"/>
  <c r="V41" i="1"/>
  <c r="V42" i="1"/>
  <c r="V38" i="1"/>
  <c r="AQ61" i="1"/>
  <c r="AQ94" i="1" s="1"/>
  <c r="AP107" i="1" s="1"/>
  <c r="AP108" i="1" s="1"/>
  <c r="V23" i="1"/>
  <c r="V24" i="1"/>
  <c r="V25" i="1"/>
  <c r="V26" i="1"/>
  <c r="V27" i="1"/>
  <c r="V28" i="1"/>
  <c r="V29" i="1"/>
  <c r="V30" i="1"/>
  <c r="V31" i="1"/>
  <c r="V32" i="1"/>
  <c r="V33" i="1"/>
  <c r="V22" i="1"/>
  <c r="AD95" i="1"/>
  <c r="V21" i="1" l="1"/>
  <c r="V87" i="1"/>
  <c r="S92" i="1"/>
  <c r="U92" i="1"/>
  <c r="U95" i="1" s="1"/>
  <c r="V43" i="1"/>
  <c r="V81" i="1"/>
  <c r="V47" i="1"/>
  <c r="V37" i="1"/>
  <c r="S37" i="1"/>
  <c r="S47" i="1"/>
  <c r="V76" i="1"/>
  <c r="AJ93" i="1"/>
  <c r="AL107" i="1"/>
  <c r="AL108" i="1" s="1"/>
  <c r="AN93" i="1"/>
  <c r="Z129" i="1"/>
  <c r="AL129" i="1" s="1"/>
  <c r="AP95" i="1"/>
  <c r="AB95" i="1"/>
  <c r="AJ95" i="1"/>
  <c r="AF95" i="1"/>
  <c r="U93" i="1"/>
  <c r="AN95" i="1"/>
  <c r="AH95" i="1"/>
  <c r="Y95" i="1"/>
  <c r="W95" i="1"/>
  <c r="T94" i="1"/>
  <c r="X95" i="1"/>
  <c r="S95" i="1" l="1"/>
  <c r="U100" i="1"/>
  <c r="Z128" i="1"/>
  <c r="V61" i="1"/>
  <c r="V95" i="1" s="1"/>
  <c r="AA95" i="1"/>
  <c r="Z95" i="1"/>
  <c r="AL95" i="1"/>
  <c r="AL128" i="1" l="1"/>
  <c r="AL130" i="1" s="1"/>
  <c r="Z130" i="1"/>
</calcChain>
</file>

<file path=xl/sharedStrings.xml><?xml version="1.0" encoding="utf-8"?>
<sst xmlns="http://schemas.openxmlformats.org/spreadsheetml/2006/main" count="1240" uniqueCount="239">
  <si>
    <t>Индекс</t>
  </si>
  <si>
    <t>Наименование циклов, дисциплин, профессиональных модулей, МДК, практик</t>
  </si>
  <si>
    <t>Формы промежуточной аттестации  (семестр)</t>
  </si>
  <si>
    <t>Учебная нагрузка обучающихся (час.)</t>
  </si>
  <si>
    <t>Распределение обязательной нагрузки по курсам и семестрам   (час. в семестр)</t>
  </si>
  <si>
    <t>самостоятельная работа</t>
  </si>
  <si>
    <t>курсовых работ</t>
  </si>
  <si>
    <t>1 курс</t>
  </si>
  <si>
    <t>2 курс</t>
  </si>
  <si>
    <t>3 курс</t>
  </si>
  <si>
    <t>4 курс</t>
  </si>
  <si>
    <t>1 семестр</t>
  </si>
  <si>
    <t>2 семестр</t>
  </si>
  <si>
    <t>5 семестр</t>
  </si>
  <si>
    <t>6 семестр</t>
  </si>
  <si>
    <t>7 семестр</t>
  </si>
  <si>
    <t>8 семестр</t>
  </si>
  <si>
    <t>Общеобразовательный цикл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</si>
  <si>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</si>
  <si>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</si>
  <si>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</si>
  <si>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</si>
  <si>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</si>
  <si>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</si>
  <si>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ОДП.04</t>
  </si>
  <si>
    <t>Математика</t>
  </si>
  <si>
    <t>ОДБ.05</t>
  </si>
  <si>
    <t>История</t>
  </si>
  <si>
    <t>ОДБ.06</t>
  </si>
  <si>
    <t>Физическая культура</t>
  </si>
  <si>
    <t>ОДБ.07</t>
  </si>
  <si>
    <t>Основы безопасности жизнедеятельности</t>
  </si>
  <si>
    <t>ОДБ.08</t>
  </si>
  <si>
    <t>Астрономия</t>
  </si>
  <si>
    <t>Информатика</t>
  </si>
  <si>
    <t>Физика</t>
  </si>
  <si>
    <t>ОДБ.11</t>
  </si>
  <si>
    <t>Химия</t>
  </si>
  <si>
    <t>Обществознание (вкл. экономику и право)</t>
  </si>
  <si>
    <t>ОДБ.12</t>
  </si>
  <si>
    <t>Биолгоия</t>
  </si>
  <si>
    <t>Индивидуальный проект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</si>
  <si>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</si>
  <si>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</si>
  <si>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</si>
  <si>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</si>
  <si>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</si>
  <si>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</si>
  <si>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</si>
  <si>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</si>
  <si>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Физическая культра</t>
  </si>
  <si>
    <t>ОГСЭ.05</t>
  </si>
  <si>
    <t>Психология общения</t>
  </si>
  <si>
    <t>ЕН.00</t>
  </si>
  <si>
    <t>Математический и общий естественнонаучный цикл</t>
  </si>
  <si>
    <t>ЕН.01</t>
  </si>
  <si>
    <t>ЕН.02</t>
  </si>
  <si>
    <t>ЕН.03</t>
  </si>
  <si>
    <t>Экологические основы природопользования</t>
  </si>
  <si>
    <t>ОП.00</t>
  </si>
  <si>
    <t>Общепрофессиональный цикл</t>
  </si>
  <si>
    <t>Инженерная графика</t>
  </si>
  <si>
    <t>Техническая механика</t>
  </si>
  <si>
    <t>Основы электротехники</t>
  </si>
  <si>
    <t>Основы геодезии</t>
  </si>
  <si>
    <t>Общие сведения об инженерных системах</t>
  </si>
  <si>
    <t>Информационные технологии в профессиональной деятельности</t>
  </si>
  <si>
    <t>Основы предпринимательской деятельности</t>
  </si>
  <si>
    <t>Безопасность жизнедеятельности</t>
  </si>
  <si>
    <t>Строительное черчение</t>
  </si>
  <si>
    <t>Основы планирования карьеры</t>
  </si>
  <si>
    <t>ПП. 00</t>
  </si>
  <si>
    <t>Профессиональный цикл</t>
  </si>
  <si>
    <t>ПМ. 01</t>
  </si>
  <si>
    <t>Участие в проектировании зданий и сооружений</t>
  </si>
  <si>
    <t>Проект производства работ</t>
  </si>
  <si>
    <t>Системы автоматизированного проектирования</t>
  </si>
  <si>
    <t>ПМ. 02</t>
  </si>
  <si>
    <t>Выполнение технологических процессов на объекте капитального строительства</t>
  </si>
  <si>
    <t>МДК 02.01</t>
  </si>
  <si>
    <t>Организация технологических процессов на объекте капитального строительства</t>
  </si>
  <si>
    <t>УП 01.02</t>
  </si>
  <si>
    <t>Геодезическая практика</t>
  </si>
  <si>
    <t>ПП 02</t>
  </si>
  <si>
    <t>ПМ. 03</t>
  </si>
  <si>
    <t>Организация деятельности структурных подразделений при выполнении строительномонтажных, в том числе  отделочных работ, эксплуатации, ремонте и реко</t>
  </si>
  <si>
    <t>МДК 03.01</t>
  </si>
  <si>
    <t>Управление деятельностью структурных подразделений при выполнении строительно-монтажных работ, в том числе  отделочных работ эксплуатации, ремонте</t>
  </si>
  <si>
    <t>УП 03.01</t>
  </si>
  <si>
    <t>Документационное сопровождение оперативного управления</t>
  </si>
  <si>
    <t>ПП 03</t>
  </si>
  <si>
    <t>Организация деятельности структурных подразделений при выполнении строительно-монтажных работ, эксплуатации и реконструкции зданий и сооружений</t>
  </si>
  <si>
    <t>ПМ. 04</t>
  </si>
  <si>
    <t>Организация видов работ при эксплуатации и реконструкции строительных объектов</t>
  </si>
  <si>
    <t>МДК 04.01</t>
  </si>
  <si>
    <t>Эксплуатация зданий и сооружений</t>
  </si>
  <si>
    <t>МДК 04.02</t>
  </si>
  <si>
    <t>Реконструкция зданий и сооружений</t>
  </si>
  <si>
    <t>УП 04.01</t>
  </si>
  <si>
    <t>Оценка технического состояния зданий и сооружений</t>
  </si>
  <si>
    <t>ПП 04</t>
  </si>
  <si>
    <t>ПМ. 05</t>
  </si>
  <si>
    <t>МДК 05.01</t>
  </si>
  <si>
    <t>УП 05.01</t>
  </si>
  <si>
    <t>Учебная практика в мастерсих (по выбору)</t>
  </si>
  <si>
    <t>ГИА</t>
  </si>
  <si>
    <t>Государственная итоговая аттестация</t>
  </si>
  <si>
    <t>ПДП</t>
  </si>
  <si>
    <t>Преддипломная практика</t>
  </si>
  <si>
    <t>Всего</t>
  </si>
  <si>
    <t>зачётов</t>
  </si>
  <si>
    <t xml:space="preserve">2. </t>
  </si>
  <si>
    <t>План учебного процесса</t>
  </si>
  <si>
    <t>08.02.01 Строительство и эксплуатация зданий и сооружений</t>
  </si>
  <si>
    <t>Зачёты</t>
  </si>
  <si>
    <t>Экзамены</t>
  </si>
  <si>
    <t>Объём образоательной нагрузки</t>
  </si>
  <si>
    <t>всего учебных занятий</t>
  </si>
  <si>
    <t>Во взаимодействии с преподавателем</t>
  </si>
  <si>
    <t>в т. ч. по учебным дисциплинам и МДК</t>
  </si>
  <si>
    <t>Теоретическое обучение</t>
  </si>
  <si>
    <t>Лабораторных и практических занятий</t>
  </si>
  <si>
    <t>Нагрузка на дисциплины и МДК</t>
  </si>
  <si>
    <t>Ппо практике производственной и учебной</t>
  </si>
  <si>
    <t>Консультации</t>
  </si>
  <si>
    <t>Промежуточная аттестация</t>
  </si>
  <si>
    <t>4 семестр</t>
  </si>
  <si>
    <t>3 семестр</t>
  </si>
  <si>
    <t>17 недель</t>
  </si>
  <si>
    <t>24 недели</t>
  </si>
  <si>
    <t>с/р</t>
  </si>
  <si>
    <t xml:space="preserve">во вз </t>
  </si>
  <si>
    <t>ИТОГО</t>
  </si>
  <si>
    <t>Демонстрационный экзамен</t>
  </si>
  <si>
    <t>Защита дипломного проекта (работы)</t>
  </si>
  <si>
    <t>Подготовка к защите дипломного проекта (работы)</t>
  </si>
  <si>
    <t xml:space="preserve">ВСЕГО </t>
  </si>
  <si>
    <t>Всего самостоятельной работы</t>
  </si>
  <si>
    <t>Всего работ во взаимодействии с преподавателем</t>
  </si>
  <si>
    <t>Промежуточная аттестация и консультации</t>
  </si>
  <si>
    <t>МДК 02.02</t>
  </si>
  <si>
    <t>Социальная адаптация и основы социально-правовых знаний</t>
  </si>
  <si>
    <t xml:space="preserve">Производств работ по рабочим профессиям </t>
  </si>
  <si>
    <t>Экзамен по модулю</t>
  </si>
  <si>
    <t>Математика: алгебра, начала математического анализа, геометрия</t>
  </si>
  <si>
    <t>ОДП.13</t>
  </si>
  <si>
    <t>ОДБ.10</t>
  </si>
  <si>
    <t>ОДБ.09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</si>
  <si>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</si>
  <si>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</si>
  <si>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</si>
  <si>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</si>
  <si>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Самостоятельная работа</t>
  </si>
  <si>
    <t>ВСЕГО</t>
  </si>
  <si>
    <t>Государственная (итоговая) аттестация</t>
  </si>
  <si>
    <t>1. Программа обучения по специальности</t>
  </si>
  <si>
    <t>1.1. Дипломный проект (работа)</t>
  </si>
  <si>
    <t>Выполнение дипломного проекта (работы) с _____________________ по______________________</t>
  </si>
  <si>
    <t>(всего_______ недель)</t>
  </si>
  <si>
    <t>1.2. Выполнение демонстрационного экзамена с _____________________ по______________________</t>
  </si>
  <si>
    <t xml:space="preserve">1. </t>
  </si>
  <si>
    <t>Сводные данные по бюджету времени (в часах) для специальности</t>
  </si>
  <si>
    <t>Каникулы</t>
  </si>
  <si>
    <t>Всего по курсам</t>
  </si>
  <si>
    <t>Преддипломная</t>
  </si>
  <si>
    <t>Производственная практика</t>
  </si>
  <si>
    <t>Учебная практика</t>
  </si>
  <si>
    <t>Курсы</t>
  </si>
  <si>
    <t>По профилю профессии / специальности</t>
  </si>
  <si>
    <r>
      <t xml:space="preserve">Обучение по дисциплинам и междисциплинарным курсам </t>
    </r>
    <r>
      <rPr>
        <i/>
        <sz val="12"/>
        <rFont val="Times New Roman"/>
        <family val="1"/>
        <charset val="204"/>
      </rPr>
      <t>и консультации</t>
    </r>
  </si>
  <si>
    <r>
      <t xml:space="preserve">Промежуточная аттестация </t>
    </r>
    <r>
      <rPr>
        <i/>
        <sz val="12"/>
        <rFont val="Times New Roman"/>
        <family val="1"/>
        <charset val="204"/>
      </rPr>
      <t>и консультации</t>
    </r>
  </si>
  <si>
    <t>Строительные материалы и изделия</t>
  </si>
  <si>
    <t>Архитектура зданий</t>
  </si>
  <si>
    <t xml:space="preserve">Основы проектирования строительных конструкций </t>
  </si>
  <si>
    <t>Инженерно-геологические изыскания для строительства</t>
  </si>
  <si>
    <t>Учёт и контроль технологических процессов на объекте капитального строительства</t>
  </si>
  <si>
    <t xml:space="preserve">Экономика отрасли </t>
  </si>
  <si>
    <t>О.00</t>
  </si>
  <si>
    <t>ОПД. 01</t>
  </si>
  <si>
    <t>ОПД. 02</t>
  </si>
  <si>
    <t>ОПД. 03</t>
  </si>
  <si>
    <t>ОПД. 04</t>
  </si>
  <si>
    <t>ОПД. 05</t>
  </si>
  <si>
    <t>ОПД. 06</t>
  </si>
  <si>
    <t>ОПД. 07</t>
  </si>
  <si>
    <t>ОПД. 08</t>
  </si>
  <si>
    <t>ОПД. 09</t>
  </si>
  <si>
    <t>ОПД. 10</t>
  </si>
  <si>
    <t>ОПД. 11</t>
  </si>
  <si>
    <t>ОПД. 12</t>
  </si>
  <si>
    <t>ОПД. 13</t>
  </si>
  <si>
    <t>МДК.01.02</t>
  </si>
  <si>
    <t>МДК.01.01</t>
  </si>
  <si>
    <t>МДК.01.03</t>
  </si>
  <si>
    <t>МДК.01.04</t>
  </si>
  <si>
    <t>УП.01.01</t>
  </si>
  <si>
    <t>ПП.01</t>
  </si>
  <si>
    <t>ПА</t>
  </si>
  <si>
    <t xml:space="preserve"> </t>
  </si>
  <si>
    <t>ДЗ,</t>
  </si>
  <si>
    <t>ДЗ</t>
  </si>
  <si>
    <t>Э,</t>
  </si>
  <si>
    <t>Э</t>
  </si>
  <si>
    <t>-,</t>
  </si>
  <si>
    <t>-</t>
  </si>
  <si>
    <t>Эк</t>
  </si>
  <si>
    <t>Экв,</t>
  </si>
  <si>
    <t>1Экв</t>
  </si>
  <si>
    <t>Эм</t>
  </si>
  <si>
    <t xml:space="preserve">1Эк / 1Эм </t>
  </si>
  <si>
    <t>1Э / 1Эм</t>
  </si>
  <si>
    <t>Эм,</t>
  </si>
  <si>
    <t>4Э / 1Эм</t>
  </si>
  <si>
    <t>2.1.</t>
  </si>
  <si>
    <t>2Э</t>
  </si>
  <si>
    <t>2ДЗ</t>
  </si>
  <si>
    <t>3ДЗ</t>
  </si>
  <si>
    <t xml:space="preserve"> 2ДЗ</t>
  </si>
  <si>
    <t>0Э</t>
  </si>
  <si>
    <t>З</t>
  </si>
  <si>
    <t>1З / 10ДЗ</t>
  </si>
  <si>
    <t>Э.</t>
  </si>
  <si>
    <t>Выполнение работ по одной или нескольким профессиям рабочих</t>
  </si>
  <si>
    <t>25 недель</t>
  </si>
  <si>
    <r>
      <rPr>
        <b/>
        <sz val="14"/>
        <rFont val="Times New Roman"/>
        <family val="1"/>
        <charset val="204"/>
      </rPr>
      <t xml:space="preserve">для основной образовательной программы по специальности 08.02.01 Строительство и эксплуатация зданий и сооружений </t>
    </r>
    <r>
      <rPr>
        <sz val="14"/>
        <rFont val="Times New Roman"/>
        <family val="1"/>
        <charset val="204"/>
      </rPr>
      <t>(базовая подготовка)</t>
    </r>
  </si>
  <si>
    <r>
      <rPr>
        <b/>
        <sz val="10"/>
        <rFont val="Times New Roman"/>
        <family val="1"/>
        <charset val="204"/>
      </rPr>
      <t>Количество</t>
    </r>
    <r>
      <rPr>
        <sz val="10"/>
        <rFont val="Times New Roman"/>
        <family val="1"/>
        <charset val="204"/>
      </rPr>
      <t xml:space="preserve"> экзаменов</t>
    </r>
  </si>
  <si>
    <t>1З / 1ДЗ</t>
  </si>
  <si>
    <t>0З / 3ДЗ</t>
  </si>
  <si>
    <t>С-101</t>
  </si>
  <si>
    <t>ОДП.14</t>
  </si>
  <si>
    <t>ОДП.15</t>
  </si>
  <si>
    <t>Русский родной язык</t>
  </si>
  <si>
    <t>0З / 5ДЗ</t>
  </si>
  <si>
    <t>6Э  / 4Эм / 1Экв</t>
  </si>
  <si>
    <t>3З / 39Дз</t>
  </si>
  <si>
    <t>13Э / 4Эм / 1ЭКв</t>
  </si>
  <si>
    <t>З,</t>
  </si>
  <si>
    <t>4Э</t>
  </si>
  <si>
    <t>1З / 9Дз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</si>
</sst>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&quot;&quot;;General"/>
  </numFmts>
  <fonts count="17" x14ac:knownFonts="1">
    <font>
      <sz val="8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/>
    </xf>
    <xf numFmtId="0" fontId="1" fillId="0" borderId="5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top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0" fontId="3" fillId="0" borderId="29" xfId="0" applyFont="1" applyFill="1" applyBorder="1" applyAlignment="1">
      <alignment horizontal="center"/>
    </xf>
    <xf numFmtId="164" fontId="3" fillId="0" borderId="29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3" fillId="0" borderId="28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right" wrapText="1"/>
    </xf>
    <xf numFmtId="0" fontId="10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center" vertical="top"/>
    </xf>
    <xf numFmtId="0" fontId="3" fillId="0" borderId="3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left" wrapText="1"/>
    </xf>
    <xf numFmtId="0" fontId="10" fillId="0" borderId="40" xfId="0" applyNumberFormat="1" applyFont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left" wrapText="1"/>
    </xf>
    <xf numFmtId="0" fontId="11" fillId="0" borderId="39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/>
    <xf numFmtId="1" fontId="1" fillId="0" borderId="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49" fontId="1" fillId="0" borderId="19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1" fillId="0" borderId="22" xfId="0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wrapText="1"/>
    </xf>
    <xf numFmtId="0" fontId="13" fillId="0" borderId="21" xfId="0" applyFont="1" applyFill="1" applyBorder="1" applyAlignment="1">
      <alignment horizontal="left" wrapText="1"/>
    </xf>
    <xf numFmtId="0" fontId="13" fillId="0" borderId="4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wrapText="1"/>
    </xf>
    <xf numFmtId="1" fontId="15" fillId="0" borderId="13" xfId="0" applyNumberFormat="1" applyFont="1" applyFill="1" applyBorder="1" applyAlignment="1">
      <alignment horizontal="center"/>
    </xf>
    <xf numFmtId="164" fontId="15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1" fontId="15" fillId="0" borderId="5" xfId="0" applyNumberFormat="1" applyFont="1" applyFill="1" applyBorder="1" applyAlignment="1">
      <alignment horizontal="right"/>
    </xf>
    <xf numFmtId="164" fontId="15" fillId="0" borderId="33" xfId="0" applyNumberFormat="1" applyFont="1" applyFill="1" applyBorder="1" applyAlignment="1">
      <alignment horizontal="right"/>
    </xf>
    <xf numFmtId="1" fontId="15" fillId="0" borderId="18" xfId="0" applyNumberFormat="1" applyFont="1" applyFill="1" applyBorder="1" applyAlignment="1">
      <alignment horizontal="right"/>
    </xf>
    <xf numFmtId="1" fontId="15" fillId="0" borderId="10" xfId="0" applyNumberFormat="1" applyFont="1" applyFill="1" applyBorder="1" applyAlignment="1">
      <alignment horizontal="right"/>
    </xf>
    <xf numFmtId="1" fontId="15" fillId="0" borderId="36" xfId="0" applyNumberFormat="1" applyFont="1" applyFill="1" applyBorder="1" applyAlignment="1">
      <alignment horizontal="right"/>
    </xf>
    <xf numFmtId="164" fontId="15" fillId="0" borderId="18" xfId="0" applyNumberFormat="1" applyFont="1" applyFill="1" applyBorder="1" applyAlignment="1">
      <alignment horizontal="right"/>
    </xf>
    <xf numFmtId="164" fontId="15" fillId="0" borderId="10" xfId="0" applyNumberFormat="1" applyFont="1" applyFill="1" applyBorder="1" applyAlignment="1">
      <alignment horizontal="right"/>
    </xf>
    <xf numFmtId="164" fontId="15" fillId="0" borderId="36" xfId="0" applyNumberFormat="1" applyFont="1" applyFill="1" applyBorder="1" applyAlignment="1">
      <alignment horizontal="right"/>
    </xf>
    <xf numFmtId="1" fontId="11" fillId="0" borderId="13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right"/>
    </xf>
    <xf numFmtId="1" fontId="15" fillId="0" borderId="4" xfId="0" applyNumberFormat="1" applyFont="1" applyFill="1" applyBorder="1" applyAlignment="1">
      <alignment horizontal="right"/>
    </xf>
    <xf numFmtId="164" fontId="15" fillId="0" borderId="4" xfId="0" applyNumberFormat="1" applyFont="1" applyFill="1" applyBorder="1" applyAlignment="1">
      <alignment horizontal="right"/>
    </xf>
    <xf numFmtId="164" fontId="15" fillId="0" borderId="26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1" fontId="15" fillId="0" borderId="26" xfId="0" applyNumberFormat="1" applyFont="1" applyFill="1" applyBorder="1" applyAlignment="1">
      <alignment horizontal="right"/>
    </xf>
    <xf numFmtId="0" fontId="15" fillId="0" borderId="5" xfId="0" applyFont="1" applyFill="1" applyBorder="1" applyAlignment="1">
      <alignment horizontal="right"/>
    </xf>
    <xf numFmtId="164" fontId="15" fillId="0" borderId="42" xfId="0" applyNumberFormat="1" applyFont="1" applyFill="1" applyBorder="1" applyAlignment="1">
      <alignment horizontal="right"/>
    </xf>
    <xf numFmtId="0" fontId="15" fillId="0" borderId="42" xfId="0" applyFont="1" applyFill="1" applyBorder="1" applyAlignment="1">
      <alignment horizontal="right"/>
    </xf>
    <xf numFmtId="0" fontId="15" fillId="0" borderId="41" xfId="0" applyFont="1" applyFill="1" applyBorder="1" applyAlignment="1">
      <alignment horizontal="right" vertical="top"/>
    </xf>
    <xf numFmtId="0" fontId="15" fillId="0" borderId="42" xfId="0" applyFont="1" applyFill="1" applyBorder="1" applyAlignment="1">
      <alignment horizontal="right" vertical="top"/>
    </xf>
    <xf numFmtId="0" fontId="15" fillId="0" borderId="42" xfId="0" applyFont="1" applyFill="1" applyBorder="1" applyAlignment="1">
      <alignment horizontal="left" vertical="top"/>
    </xf>
    <xf numFmtId="0" fontId="15" fillId="0" borderId="43" xfId="0" applyFont="1" applyFill="1" applyBorder="1" applyAlignment="1">
      <alignment horizontal="left" vertical="top"/>
    </xf>
    <xf numFmtId="0" fontId="15" fillId="0" borderId="41" xfId="0" applyFont="1" applyFill="1" applyBorder="1" applyAlignment="1">
      <alignment horizontal="left" vertical="top"/>
    </xf>
    <xf numFmtId="3" fontId="11" fillId="0" borderId="13" xfId="0" applyNumberFormat="1" applyFont="1" applyFill="1" applyBorder="1" applyAlignment="1">
      <alignment horizontal="center"/>
    </xf>
    <xf numFmtId="3" fontId="11" fillId="0" borderId="5" xfId="0" applyNumberFormat="1" applyFont="1" applyFill="1" applyBorder="1" applyAlignment="1">
      <alignment horizontal="center"/>
    </xf>
    <xf numFmtId="3" fontId="11" fillId="0" borderId="33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/>
    </xf>
    <xf numFmtId="1" fontId="16" fillId="0" borderId="10" xfId="0" applyNumberFormat="1" applyFont="1" applyFill="1" applyBorder="1" applyAlignment="1">
      <alignment horizontal="right"/>
    </xf>
    <xf numFmtId="164" fontId="11" fillId="0" borderId="5" xfId="0" applyNumberFormat="1" applyFont="1" applyFill="1" applyBorder="1" applyAlignment="1">
      <alignment horizontal="right"/>
    </xf>
    <xf numFmtId="164" fontId="11" fillId="0" borderId="33" xfId="0" applyNumberFormat="1" applyFont="1" applyFill="1" applyBorder="1" applyAlignment="1">
      <alignment horizontal="right"/>
    </xf>
    <xf numFmtId="164" fontId="11" fillId="0" borderId="18" xfId="0" applyNumberFormat="1" applyFont="1" applyFill="1" applyBorder="1" applyAlignment="1">
      <alignment horizontal="right"/>
    </xf>
    <xf numFmtId="164" fontId="11" fillId="0" borderId="10" xfId="0" applyNumberFormat="1" applyFont="1" applyFill="1" applyBorder="1" applyAlignment="1">
      <alignment horizontal="right"/>
    </xf>
    <xf numFmtId="164" fontId="11" fillId="0" borderId="36" xfId="0" applyNumberFormat="1" applyFont="1" applyFill="1" applyBorder="1" applyAlignment="1">
      <alignment horizontal="right"/>
    </xf>
    <xf numFmtId="1" fontId="11" fillId="0" borderId="18" xfId="0" applyNumberFormat="1" applyFont="1" applyFill="1" applyBorder="1" applyAlignment="1">
      <alignment horizontal="right"/>
    </xf>
    <xf numFmtId="1" fontId="11" fillId="0" borderId="10" xfId="0" applyNumberFormat="1" applyFont="1" applyFill="1" applyBorder="1" applyAlignment="1">
      <alignment horizontal="right"/>
    </xf>
    <xf numFmtId="164" fontId="15" fillId="0" borderId="2" xfId="0" applyNumberFormat="1" applyFont="1" applyFill="1" applyBorder="1" applyAlignment="1">
      <alignment horizontal="right"/>
    </xf>
    <xf numFmtId="1" fontId="15" fillId="0" borderId="2" xfId="0" applyNumberFormat="1" applyFont="1" applyFill="1" applyBorder="1" applyAlignment="1">
      <alignment horizontal="right"/>
    </xf>
    <xf numFmtId="1" fontId="11" fillId="0" borderId="36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right" vertical="top"/>
    </xf>
    <xf numFmtId="0" fontId="15" fillId="0" borderId="5" xfId="0" applyFont="1" applyFill="1" applyBorder="1" applyAlignment="1">
      <alignment horizontal="right" vertical="top"/>
    </xf>
    <xf numFmtId="0" fontId="15" fillId="0" borderId="5" xfId="0" applyFont="1" applyFill="1" applyBorder="1" applyAlignment="1">
      <alignment horizontal="left" vertical="top"/>
    </xf>
    <xf numFmtId="0" fontId="15" fillId="0" borderId="33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left" vertical="top"/>
    </xf>
    <xf numFmtId="1" fontId="11" fillId="0" borderId="19" xfId="0" applyNumberFormat="1" applyFont="1" applyFill="1" applyBorder="1" applyAlignment="1">
      <alignment horizontal="center"/>
    </xf>
    <xf numFmtId="1" fontId="11" fillId="0" borderId="10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right"/>
    </xf>
    <xf numFmtId="0" fontId="11" fillId="0" borderId="18" xfId="0" applyFont="1" applyFill="1" applyBorder="1" applyAlignment="1">
      <alignment horizontal="right" vertical="top"/>
    </xf>
    <xf numFmtId="0" fontId="11" fillId="0" borderId="10" xfId="0" applyFont="1" applyFill="1" applyBorder="1" applyAlignment="1">
      <alignment horizontal="right" vertical="top"/>
    </xf>
    <xf numFmtId="0" fontId="11" fillId="0" borderId="10" xfId="0" applyFont="1" applyFill="1" applyBorder="1" applyAlignment="1">
      <alignment horizontal="left" vertical="top"/>
    </xf>
    <xf numFmtId="0" fontId="11" fillId="0" borderId="36" xfId="0" applyFont="1" applyFill="1" applyBorder="1" applyAlignment="1">
      <alignment horizontal="left" vertical="top"/>
    </xf>
    <xf numFmtId="0" fontId="11" fillId="0" borderId="18" xfId="0" applyFont="1" applyFill="1" applyBorder="1" applyAlignment="1">
      <alignment horizontal="left" vertical="top"/>
    </xf>
    <xf numFmtId="0" fontId="11" fillId="0" borderId="26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164" fontId="11" fillId="0" borderId="13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right"/>
    </xf>
    <xf numFmtId="3" fontId="11" fillId="0" borderId="44" xfId="0" applyNumberFormat="1" applyFont="1" applyFill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1" fontId="11" fillId="0" borderId="10" xfId="0" applyNumberFormat="1" applyFont="1" applyFill="1" applyBorder="1" applyAlignment="1">
      <alignment horizontal="center"/>
    </xf>
    <xf numFmtId="1" fontId="11" fillId="0" borderId="36" xfId="0" applyNumberFormat="1" applyFont="1" applyFill="1" applyBorder="1" applyAlignment="1">
      <alignment horizontal="center"/>
    </xf>
    <xf numFmtId="3" fontId="11" fillId="0" borderId="49" xfId="0" applyNumberFormat="1" applyFont="1" applyFill="1" applyBorder="1" applyAlignment="1">
      <alignment horizontal="center"/>
    </xf>
    <xf numFmtId="164" fontId="15" fillId="0" borderId="11" xfId="0" applyNumberFormat="1" applyFont="1" applyFill="1" applyBorder="1" applyAlignment="1">
      <alignment horizontal="right"/>
    </xf>
    <xf numFmtId="1" fontId="11" fillId="0" borderId="12" xfId="0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right"/>
    </xf>
    <xf numFmtId="0" fontId="15" fillId="0" borderId="61" xfId="0" applyFont="1" applyFill="1" applyBorder="1" applyAlignment="1">
      <alignment horizontal="right"/>
    </xf>
    <xf numFmtId="3" fontId="11" fillId="0" borderId="11" xfId="0" applyNumberFormat="1" applyFont="1" applyFill="1" applyBorder="1" applyAlignment="1">
      <alignment horizontal="center"/>
    </xf>
    <xf numFmtId="1" fontId="15" fillId="0" borderId="11" xfId="0" applyNumberFormat="1" applyFont="1" applyFill="1" applyBorder="1" applyAlignment="1">
      <alignment horizontal="right"/>
    </xf>
    <xf numFmtId="164" fontId="11" fillId="0" borderId="11" xfId="0" applyNumberFormat="1" applyFont="1" applyFill="1" applyBorder="1" applyAlignment="1">
      <alignment horizontal="right"/>
    </xf>
    <xf numFmtId="0" fontId="15" fillId="0" borderId="11" xfId="0" applyFont="1" applyFill="1" applyBorder="1" applyAlignment="1">
      <alignment horizontal="right"/>
    </xf>
    <xf numFmtId="1" fontId="11" fillId="0" borderId="21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right"/>
    </xf>
    <xf numFmtId="164" fontId="11" fillId="0" borderId="21" xfId="0" applyNumberFormat="1" applyFont="1" applyFill="1" applyBorder="1" applyAlignment="1">
      <alignment horizontal="right"/>
    </xf>
    <xf numFmtId="1" fontId="11" fillId="0" borderId="21" xfId="0" applyNumberFormat="1" applyFont="1" applyFill="1" applyBorder="1" applyAlignment="1">
      <alignment horizontal="right"/>
    </xf>
    <xf numFmtId="0" fontId="3" fillId="0" borderId="31" xfId="0" applyFont="1" applyFill="1" applyBorder="1" applyAlignment="1">
      <alignment horizontal="center" vertical="top"/>
    </xf>
    <xf numFmtId="164" fontId="15" fillId="0" borderId="19" xfId="0" applyNumberFormat="1" applyFont="1" applyFill="1" applyBorder="1" applyAlignment="1">
      <alignment horizontal="right"/>
    </xf>
    <xf numFmtId="1" fontId="15" fillId="0" borderId="19" xfId="0" applyNumberFormat="1" applyFont="1" applyFill="1" applyBorder="1" applyAlignment="1">
      <alignment horizontal="right"/>
    </xf>
    <xf numFmtId="164" fontId="15" fillId="0" borderId="8" xfId="0" applyNumberFormat="1" applyFont="1" applyFill="1" applyBorder="1" applyAlignment="1">
      <alignment horizontal="right"/>
    </xf>
    <xf numFmtId="0" fontId="15" fillId="0" borderId="63" xfId="0" applyFont="1" applyFill="1" applyBorder="1" applyAlignment="1">
      <alignment horizontal="left" vertical="top"/>
    </xf>
    <xf numFmtId="164" fontId="11" fillId="0" borderId="19" xfId="0" applyNumberFormat="1" applyFont="1" applyFill="1" applyBorder="1" applyAlignment="1">
      <alignment horizontal="right"/>
    </xf>
    <xf numFmtId="164" fontId="15" fillId="0" borderId="13" xfId="0" applyNumberFormat="1" applyFont="1" applyFill="1" applyBorder="1" applyAlignment="1">
      <alignment horizontal="right"/>
    </xf>
    <xf numFmtId="0" fontId="15" fillId="0" borderId="13" xfId="0" applyFont="1" applyFill="1" applyBorder="1" applyAlignment="1">
      <alignment horizontal="left" vertical="top"/>
    </xf>
    <xf numFmtId="0" fontId="11" fillId="0" borderId="19" xfId="0" applyFont="1" applyFill="1" applyBorder="1" applyAlignment="1">
      <alignment horizontal="left" vertical="top"/>
    </xf>
    <xf numFmtId="1" fontId="11" fillId="0" borderId="19" xfId="0" applyNumberFormat="1" applyFont="1" applyFill="1" applyBorder="1" applyAlignment="1">
      <alignment horizontal="right"/>
    </xf>
    <xf numFmtId="164" fontId="11" fillId="0" borderId="13" xfId="0" applyNumberFormat="1" applyFont="1" applyFill="1" applyBorder="1" applyAlignment="1">
      <alignment horizontal="right"/>
    </xf>
    <xf numFmtId="3" fontId="11" fillId="0" borderId="65" xfId="0" applyNumberFormat="1" applyFont="1" applyFill="1" applyBorder="1" applyAlignment="1">
      <alignment horizontal="center"/>
    </xf>
    <xf numFmtId="3" fontId="11" fillId="0" borderId="37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1" fontId="11" fillId="0" borderId="66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top"/>
    </xf>
    <xf numFmtId="164" fontId="15" fillId="0" borderId="21" xfId="0" applyNumberFormat="1" applyFont="1" applyFill="1" applyBorder="1" applyAlignment="1">
      <alignment horizontal="right"/>
    </xf>
    <xf numFmtId="1" fontId="15" fillId="0" borderId="21" xfId="0" applyNumberFormat="1" applyFont="1" applyFill="1" applyBorder="1" applyAlignment="1">
      <alignment horizontal="right"/>
    </xf>
    <xf numFmtId="0" fontId="15" fillId="0" borderId="61" xfId="0" applyFont="1" applyFill="1" applyBorder="1" applyAlignment="1">
      <alignment horizontal="left" vertical="top"/>
    </xf>
    <xf numFmtId="0" fontId="15" fillId="0" borderId="11" xfId="0" applyFont="1" applyFill="1" applyBorder="1" applyAlignment="1">
      <alignment horizontal="left" vertical="top"/>
    </xf>
    <xf numFmtId="0" fontId="11" fillId="0" borderId="21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/>
    </xf>
    <xf numFmtId="1" fontId="3" fillId="0" borderId="21" xfId="0" applyNumberFormat="1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 vertical="top"/>
    </xf>
    <xf numFmtId="1" fontId="10" fillId="0" borderId="18" xfId="0" applyNumberFormat="1" applyFont="1" applyFill="1" applyBorder="1" applyAlignment="1">
      <alignment horizontal="center" vertical="top"/>
    </xf>
    <xf numFmtId="1" fontId="10" fillId="0" borderId="10" xfId="0" applyNumberFormat="1" applyFont="1" applyFill="1" applyBorder="1" applyAlignment="1">
      <alignment horizontal="center" vertical="top"/>
    </xf>
    <xf numFmtId="1" fontId="10" fillId="0" borderId="18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>
      <alignment horizontal="center" vertical="top"/>
    </xf>
    <xf numFmtId="1" fontId="10" fillId="0" borderId="21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top"/>
    </xf>
    <xf numFmtId="0" fontId="11" fillId="0" borderId="40" xfId="0" applyFont="1" applyFill="1" applyBorder="1" applyAlignment="1">
      <alignment horizontal="center" vertical="top" wrapText="1"/>
    </xf>
    <xf numFmtId="0" fontId="11" fillId="0" borderId="50" xfId="0" applyFont="1" applyFill="1" applyBorder="1" applyAlignment="1">
      <alignment horizontal="center" vertical="top" wrapText="1"/>
    </xf>
    <xf numFmtId="0" fontId="11" fillId="0" borderId="51" xfId="0" applyFont="1" applyFill="1" applyBorder="1" applyAlignment="1">
      <alignment horizontal="center" vertical="top" wrapText="1"/>
    </xf>
    <xf numFmtId="1" fontId="10" fillId="0" borderId="36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10" fillId="0" borderId="21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0" fontId="10" fillId="0" borderId="21" xfId="0" applyFont="1" applyFill="1" applyBorder="1" applyAlignment="1"/>
    <xf numFmtId="0" fontId="10" fillId="0" borderId="22" xfId="0" applyFont="1" applyFill="1" applyBorder="1" applyAlignment="1"/>
    <xf numFmtId="0" fontId="10" fillId="0" borderId="21" xfId="0" applyFont="1" applyFill="1" applyBorder="1" applyAlignment="1">
      <alignment wrapText="1"/>
    </xf>
    <xf numFmtId="0" fontId="10" fillId="0" borderId="22" xfId="0" applyFont="1" applyFill="1" applyBorder="1" applyAlignment="1">
      <alignment wrapText="1"/>
    </xf>
    <xf numFmtId="49" fontId="3" fillId="0" borderId="48" xfId="0" applyNumberFormat="1" applyFont="1" applyFill="1" applyBorder="1" applyAlignment="1">
      <alignment horizontal="center"/>
    </xf>
    <xf numFmtId="49" fontId="3" fillId="0" borderId="49" xfId="0" applyNumberFormat="1" applyFont="1" applyFill="1" applyBorder="1" applyAlignment="1">
      <alignment horizontal="center"/>
    </xf>
    <xf numFmtId="49" fontId="3" fillId="0" borderId="3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1" fontId="4" fillId="0" borderId="21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" fontId="4" fillId="0" borderId="19" xfId="0" applyNumberFormat="1" applyFont="1" applyFill="1" applyBorder="1" applyAlignment="1">
      <alignment horizontal="center"/>
    </xf>
    <xf numFmtId="1" fontId="10" fillId="0" borderId="36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right" vertical="top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textRotation="90" wrapText="1"/>
    </xf>
    <xf numFmtId="0" fontId="7" fillId="0" borderId="4" xfId="0" applyFont="1" applyFill="1" applyBorder="1" applyAlignment="1">
      <alignment horizontal="center" textRotation="90" wrapText="1"/>
    </xf>
    <xf numFmtId="0" fontId="7" fillId="0" borderId="15" xfId="0" applyFont="1" applyFill="1" applyBorder="1" applyAlignment="1">
      <alignment horizontal="center" textRotation="90" wrapText="1"/>
    </xf>
    <xf numFmtId="0" fontId="2" fillId="0" borderId="1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7" fillId="0" borderId="21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58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left" textRotation="90" wrapText="1"/>
    </xf>
    <xf numFmtId="0" fontId="7" fillId="0" borderId="4" xfId="0" applyFont="1" applyFill="1" applyBorder="1" applyAlignment="1">
      <alignment horizontal="left" textRotation="90" wrapText="1"/>
    </xf>
    <xf numFmtId="0" fontId="7" fillId="0" borderId="5" xfId="0" applyFont="1" applyFill="1" applyBorder="1" applyAlignment="1">
      <alignment horizontal="left" textRotation="90" wrapText="1"/>
    </xf>
    <xf numFmtId="0" fontId="7" fillId="0" borderId="14" xfId="0" applyFont="1" applyFill="1" applyBorder="1" applyAlignment="1">
      <alignment horizontal="center" textRotation="90" wrapText="1"/>
    </xf>
    <xf numFmtId="0" fontId="7" fillId="0" borderId="5" xfId="0" applyFont="1" applyFill="1" applyBorder="1" applyAlignment="1">
      <alignment horizontal="center" textRotation="90" wrapText="1"/>
    </xf>
    <xf numFmtId="0" fontId="7" fillId="0" borderId="20" xfId="0" applyFont="1" applyFill="1" applyBorder="1" applyAlignment="1">
      <alignment horizontal="center" textRotation="90" wrapText="1"/>
    </xf>
    <xf numFmtId="0" fontId="7" fillId="0" borderId="7" xfId="0" applyFont="1" applyFill="1" applyBorder="1" applyAlignment="1">
      <alignment horizontal="center" textRotation="90" wrapText="1"/>
    </xf>
    <xf numFmtId="0" fontId="7" fillId="0" borderId="11" xfId="0" applyFont="1" applyFill="1" applyBorder="1" applyAlignment="1">
      <alignment horizontal="center" textRotation="90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164" fontId="11" fillId="0" borderId="10" xfId="0" applyNumberFormat="1" applyFont="1" applyFill="1" applyBorder="1" applyAlignment="1">
      <alignment horizontal="center"/>
    </xf>
    <xf numFmtId="164" fontId="11" fillId="0" borderId="21" xfId="0" applyNumberFormat="1" applyFont="1" applyFill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1" fontId="11" fillId="0" borderId="10" xfId="0" applyNumberFormat="1" applyFont="1" applyFill="1" applyBorder="1" applyAlignment="1">
      <alignment horizontal="center"/>
    </xf>
    <xf numFmtId="1" fontId="11" fillId="0" borderId="36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/>
    </xf>
    <xf numFmtId="0" fontId="7" fillId="0" borderId="60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" fontId="1" fillId="0" borderId="27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6" fillId="0" borderId="40" xfId="0" applyNumberFormat="1" applyFont="1" applyFill="1" applyBorder="1" applyAlignment="1">
      <alignment horizontal="center" vertical="top"/>
    </xf>
    <xf numFmtId="0" fontId="6" fillId="0" borderId="50" xfId="0" applyFont="1" applyFill="1" applyBorder="1" applyAlignment="1">
      <alignment horizontal="center" vertical="top"/>
    </xf>
    <xf numFmtId="0" fontId="6" fillId="0" borderId="51" xfId="0" applyFont="1" applyFill="1" applyBorder="1" applyAlignment="1">
      <alignment horizontal="center" vertical="top"/>
    </xf>
    <xf numFmtId="0" fontId="11" fillId="0" borderId="40" xfId="0" applyFont="1" applyFill="1" applyBorder="1" applyAlignment="1">
      <alignment horizontal="center" vertical="top"/>
    </xf>
    <xf numFmtId="0" fontId="11" fillId="0" borderId="50" xfId="0" applyFont="1" applyFill="1" applyBorder="1" applyAlignment="1">
      <alignment horizontal="center" vertical="top"/>
    </xf>
    <xf numFmtId="0" fontId="11" fillId="0" borderId="51" xfId="0" applyFont="1" applyFill="1" applyBorder="1" applyAlignment="1">
      <alignment horizontal="center" vertical="top"/>
    </xf>
    <xf numFmtId="1" fontId="5" fillId="0" borderId="40" xfId="0" applyNumberFormat="1" applyFont="1" applyFill="1" applyBorder="1" applyAlignment="1">
      <alignment horizontal="center" vertical="top"/>
    </xf>
    <xf numFmtId="0" fontId="5" fillId="0" borderId="50" xfId="0" applyFont="1" applyFill="1" applyBorder="1" applyAlignment="1">
      <alignment horizontal="center" vertical="top"/>
    </xf>
    <xf numFmtId="0" fontId="5" fillId="0" borderId="51" xfId="0" applyFont="1" applyFill="1" applyBorder="1" applyAlignment="1">
      <alignment horizontal="center" vertical="top"/>
    </xf>
    <xf numFmtId="0" fontId="11" fillId="0" borderId="52" xfId="0" applyFont="1" applyFill="1" applyBorder="1" applyAlignment="1">
      <alignment horizontal="center" vertical="top" wrapText="1"/>
    </xf>
    <xf numFmtId="0" fontId="11" fillId="0" borderId="38" xfId="0" applyFont="1" applyFill="1" applyBorder="1" applyAlignment="1">
      <alignment horizontal="center" vertical="top" wrapText="1"/>
    </xf>
    <xf numFmtId="0" fontId="11" fillId="0" borderId="53" xfId="0" applyFont="1" applyFill="1" applyBorder="1" applyAlignment="1">
      <alignment horizontal="center" vertical="top" wrapText="1"/>
    </xf>
    <xf numFmtId="0" fontId="11" fillId="0" borderId="54" xfId="0" applyFont="1" applyFill="1" applyBorder="1" applyAlignment="1">
      <alignment horizontal="center" vertical="top" wrapText="1"/>
    </xf>
    <xf numFmtId="0" fontId="11" fillId="0" borderId="55" xfId="0" applyFont="1" applyFill="1" applyBorder="1" applyAlignment="1">
      <alignment horizontal="center" vertical="top" wrapText="1"/>
    </xf>
    <xf numFmtId="0" fontId="11" fillId="0" borderId="47" xfId="0" applyFont="1" applyFill="1" applyBorder="1" applyAlignment="1">
      <alignment horizontal="center" vertical="top" wrapText="1"/>
    </xf>
    <xf numFmtId="0" fontId="11" fillId="0" borderId="56" xfId="0" applyFont="1" applyFill="1" applyBorder="1" applyAlignment="1">
      <alignment horizontal="center" vertical="top" wrapText="1"/>
    </xf>
    <xf numFmtId="0" fontId="11" fillId="0" borderId="57" xfId="0" applyFont="1" applyFill="1" applyBorder="1" applyAlignment="1">
      <alignment horizontal="center" vertical="top" wrapText="1"/>
    </xf>
    <xf numFmtId="0" fontId="11" fillId="0" borderId="40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1" fontId="5" fillId="0" borderId="40" xfId="0" applyNumberFormat="1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1" fontId="11" fillId="0" borderId="40" xfId="0" applyNumberFormat="1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1" fontId="6" fillId="0" borderId="40" xfId="0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228600</xdr:colOff>
      <xdr:row>8</xdr:row>
      <xdr:rowOff>285750</xdr:rowOff>
    </xdr:from>
    <xdr:ext cx="184731" cy="264560"/>
    <xdr:sp macro="" textlink="">
      <xdr:nvSpPr>
        <xdr:cNvPr id="2" name="TextBox 1"/>
        <xdr:cNvSpPr txBox="1"/>
      </xdr:nvSpPr>
      <xdr:spPr>
        <a:xfrm>
          <a:off x="112204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2:AZ130"/>
  <sheetViews>
    <sheetView tabSelected="1" showWhiteSpace="0" view="pageLayout" zoomScale="80" zoomScaleNormal="80" zoomScalePageLayoutView="80" workbookViewId="0">
      <selection activeCell="B3" sqref="B3:AP3"/>
    </sheetView>
  </sheetViews>
  <sheetFormatPr defaultColWidth="10.5" defaultRowHeight="11.45" customHeight="1" outlineLevelRow="3" x14ac:dyDescent="0.2"/>
  <cols>
    <col min="1" max="1" width="14.5" style="6" customWidth="1"/>
    <col min="2" max="2" width="61" style="6" customWidth="1"/>
    <col min="3" max="18" width="3" style="6" customWidth="1"/>
    <col min="19" max="19" width="9.1640625" style="10" customWidth="1"/>
    <col min="20" max="20" width="5.83203125" style="10" customWidth="1"/>
    <col min="21" max="21" width="9.5" style="11" customWidth="1"/>
    <col min="22" max="23" width="7" style="10" customWidth="1"/>
    <col min="24" max="27" width="5.83203125" style="10" customWidth="1"/>
    <col min="28" max="43" width="7" style="12" customWidth="1"/>
    <col min="44" max="52" width="10.5" style="2" customWidth="1"/>
    <col min="53" max="16384" width="10.5" style="13"/>
  </cols>
  <sheetData>
    <row r="2" spans="1:43" ht="19.5" customHeight="1" x14ac:dyDescent="0.2">
      <c r="A2" s="14" t="s">
        <v>111</v>
      </c>
      <c r="B2" s="169" t="s">
        <v>112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5"/>
    </row>
    <row r="3" spans="1:43" ht="18.75" customHeight="1" x14ac:dyDescent="0.2">
      <c r="A3" s="14" t="s">
        <v>213</v>
      </c>
      <c r="B3" s="210" t="s">
        <v>224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18"/>
    </row>
    <row r="4" spans="1:43" ht="21.75" customHeight="1" x14ac:dyDescent="0.2">
      <c r="A4" s="14"/>
      <c r="B4" s="211" t="s">
        <v>228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15"/>
    </row>
    <row r="5" spans="1:43" ht="11.45" customHeight="1" thickBot="1" x14ac:dyDescent="0.25"/>
    <row r="6" spans="1:43" s="1" customFormat="1" ht="21" customHeight="1" x14ac:dyDescent="0.2">
      <c r="A6" s="239" t="s">
        <v>0</v>
      </c>
      <c r="B6" s="242" t="s">
        <v>1</v>
      </c>
      <c r="C6" s="212" t="s">
        <v>2</v>
      </c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4"/>
      <c r="S6" s="220" t="s">
        <v>116</v>
      </c>
      <c r="T6" s="245" t="s">
        <v>3</v>
      </c>
      <c r="U6" s="245"/>
      <c r="V6" s="245"/>
      <c r="W6" s="245"/>
      <c r="X6" s="245"/>
      <c r="Y6" s="245"/>
      <c r="Z6" s="245"/>
      <c r="AA6" s="246"/>
      <c r="AB6" s="234" t="s">
        <v>4</v>
      </c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5"/>
    </row>
    <row r="7" spans="1:43" s="1" customFormat="1" ht="27" customHeight="1" x14ac:dyDescent="0.2">
      <c r="A7" s="240"/>
      <c r="B7" s="243"/>
      <c r="C7" s="215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7"/>
      <c r="S7" s="221"/>
      <c r="T7" s="228" t="s">
        <v>5</v>
      </c>
      <c r="U7" s="247" t="s">
        <v>118</v>
      </c>
      <c r="V7" s="248"/>
      <c r="W7" s="248"/>
      <c r="X7" s="248"/>
      <c r="Y7" s="248"/>
      <c r="Z7" s="248"/>
      <c r="AA7" s="248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7"/>
    </row>
    <row r="8" spans="1:43" s="1" customFormat="1" ht="27" customHeight="1" x14ac:dyDescent="0.2">
      <c r="A8" s="240"/>
      <c r="B8" s="243"/>
      <c r="C8" s="215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7"/>
      <c r="S8" s="221"/>
      <c r="T8" s="228"/>
      <c r="U8" s="249" t="s">
        <v>122</v>
      </c>
      <c r="V8" s="250"/>
      <c r="W8" s="250"/>
      <c r="X8" s="251"/>
      <c r="Y8" s="252" t="s">
        <v>123</v>
      </c>
      <c r="Z8" s="255" t="s">
        <v>124</v>
      </c>
      <c r="AA8" s="257" t="s">
        <v>125</v>
      </c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7"/>
    </row>
    <row r="9" spans="1:43" s="1" customFormat="1" ht="43.5" customHeight="1" x14ac:dyDescent="0.2">
      <c r="A9" s="240"/>
      <c r="B9" s="243"/>
      <c r="C9" s="215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7"/>
      <c r="S9" s="221"/>
      <c r="T9" s="228"/>
      <c r="U9" s="229" t="s">
        <v>117</v>
      </c>
      <c r="V9" s="230" t="s">
        <v>119</v>
      </c>
      <c r="W9" s="231"/>
      <c r="X9" s="232"/>
      <c r="Y9" s="253"/>
      <c r="Z9" s="221"/>
      <c r="AA9" s="258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7"/>
    </row>
    <row r="10" spans="1:43" s="1" customFormat="1" ht="14.1" customHeight="1" x14ac:dyDescent="0.2">
      <c r="A10" s="240"/>
      <c r="B10" s="243"/>
      <c r="C10" s="215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7"/>
      <c r="S10" s="221"/>
      <c r="T10" s="228"/>
      <c r="U10" s="228"/>
      <c r="V10" s="229" t="s">
        <v>120</v>
      </c>
      <c r="W10" s="229" t="s">
        <v>121</v>
      </c>
      <c r="X10" s="228" t="s">
        <v>6</v>
      </c>
      <c r="Y10" s="253"/>
      <c r="Z10" s="221"/>
      <c r="AA10" s="258"/>
      <c r="AB10" s="223" t="s">
        <v>7</v>
      </c>
      <c r="AC10" s="224"/>
      <c r="AD10" s="224"/>
      <c r="AE10" s="225"/>
      <c r="AF10" s="226" t="s">
        <v>8</v>
      </c>
      <c r="AG10" s="224"/>
      <c r="AH10" s="224"/>
      <c r="AI10" s="227"/>
      <c r="AJ10" s="223" t="s">
        <v>9</v>
      </c>
      <c r="AK10" s="224"/>
      <c r="AL10" s="224"/>
      <c r="AM10" s="225"/>
      <c r="AN10" s="223" t="s">
        <v>10</v>
      </c>
      <c r="AO10" s="224"/>
      <c r="AP10" s="224"/>
      <c r="AQ10" s="225"/>
    </row>
    <row r="11" spans="1:43" s="1" customFormat="1" ht="12.95" customHeight="1" x14ac:dyDescent="0.2">
      <c r="A11" s="240"/>
      <c r="B11" s="243"/>
      <c r="C11" s="215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7"/>
      <c r="S11" s="221"/>
      <c r="T11" s="228"/>
      <c r="U11" s="228"/>
      <c r="V11" s="228"/>
      <c r="W11" s="228"/>
      <c r="X11" s="228"/>
      <c r="Y11" s="253"/>
      <c r="Z11" s="221"/>
      <c r="AA11" s="258"/>
      <c r="AB11" s="223"/>
      <c r="AC11" s="224"/>
      <c r="AD11" s="224"/>
      <c r="AE11" s="225"/>
      <c r="AF11" s="226"/>
      <c r="AG11" s="224"/>
      <c r="AH11" s="224"/>
      <c r="AI11" s="227"/>
      <c r="AJ11" s="223"/>
      <c r="AK11" s="224"/>
      <c r="AL11" s="224"/>
      <c r="AM11" s="225"/>
      <c r="AN11" s="223"/>
      <c r="AO11" s="224"/>
      <c r="AP11" s="224"/>
      <c r="AQ11" s="225"/>
    </row>
    <row r="12" spans="1:43" s="1" customFormat="1" ht="17.100000000000001" customHeight="1" x14ac:dyDescent="0.2">
      <c r="A12" s="240"/>
      <c r="B12" s="243"/>
      <c r="C12" s="215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7"/>
      <c r="S12" s="221"/>
      <c r="T12" s="228"/>
      <c r="U12" s="228"/>
      <c r="V12" s="228"/>
      <c r="W12" s="228"/>
      <c r="X12" s="228"/>
      <c r="Y12" s="253"/>
      <c r="Z12" s="221"/>
      <c r="AA12" s="258"/>
      <c r="AB12" s="238" t="s">
        <v>11</v>
      </c>
      <c r="AC12" s="233"/>
      <c r="AD12" s="236" t="s">
        <v>12</v>
      </c>
      <c r="AE12" s="237"/>
      <c r="AF12" s="260" t="s">
        <v>127</v>
      </c>
      <c r="AG12" s="233"/>
      <c r="AH12" s="233" t="s">
        <v>126</v>
      </c>
      <c r="AI12" s="261"/>
      <c r="AJ12" s="263" t="s">
        <v>13</v>
      </c>
      <c r="AK12" s="236"/>
      <c r="AL12" s="236" t="s">
        <v>14</v>
      </c>
      <c r="AM12" s="237"/>
      <c r="AN12" s="263" t="s">
        <v>15</v>
      </c>
      <c r="AO12" s="236"/>
      <c r="AP12" s="236" t="s">
        <v>16</v>
      </c>
      <c r="AQ12" s="237"/>
    </row>
    <row r="13" spans="1:43" s="2" customFormat="1" ht="12.95" customHeight="1" x14ac:dyDescent="0.2">
      <c r="A13" s="240"/>
      <c r="B13" s="243"/>
      <c r="C13" s="215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7"/>
      <c r="S13" s="221"/>
      <c r="T13" s="228"/>
      <c r="U13" s="228"/>
      <c r="V13" s="228"/>
      <c r="W13" s="228"/>
      <c r="X13" s="228"/>
      <c r="Y13" s="253"/>
      <c r="Z13" s="221"/>
      <c r="AA13" s="258"/>
      <c r="AB13" s="238"/>
      <c r="AC13" s="233"/>
      <c r="AD13" s="236"/>
      <c r="AE13" s="237"/>
      <c r="AF13" s="260"/>
      <c r="AG13" s="233"/>
      <c r="AH13" s="233"/>
      <c r="AI13" s="261"/>
      <c r="AJ13" s="263"/>
      <c r="AK13" s="236"/>
      <c r="AL13" s="236"/>
      <c r="AM13" s="237"/>
      <c r="AN13" s="263"/>
      <c r="AO13" s="236"/>
      <c r="AP13" s="236"/>
      <c r="AQ13" s="237"/>
    </row>
    <row r="14" spans="1:43" s="1" customFormat="1" ht="12" customHeight="1" x14ac:dyDescent="0.2">
      <c r="A14" s="240"/>
      <c r="B14" s="243"/>
      <c r="C14" s="215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7"/>
      <c r="S14" s="221"/>
      <c r="T14" s="228"/>
      <c r="U14" s="228"/>
      <c r="V14" s="228"/>
      <c r="W14" s="228"/>
      <c r="X14" s="228"/>
      <c r="Y14" s="253"/>
      <c r="Z14" s="221"/>
      <c r="AA14" s="258"/>
      <c r="AB14" s="238" t="s">
        <v>128</v>
      </c>
      <c r="AC14" s="233"/>
      <c r="AD14" s="236" t="s">
        <v>129</v>
      </c>
      <c r="AE14" s="237"/>
      <c r="AF14" s="260" t="s">
        <v>128</v>
      </c>
      <c r="AG14" s="233"/>
      <c r="AH14" s="236" t="s">
        <v>129</v>
      </c>
      <c r="AI14" s="262"/>
      <c r="AJ14" s="263" t="s">
        <v>128</v>
      </c>
      <c r="AK14" s="236"/>
      <c r="AL14" s="236" t="s">
        <v>223</v>
      </c>
      <c r="AM14" s="264"/>
      <c r="AN14" s="263" t="s">
        <v>128</v>
      </c>
      <c r="AO14" s="236"/>
      <c r="AP14" s="236" t="s">
        <v>129</v>
      </c>
      <c r="AQ14" s="237"/>
    </row>
    <row r="15" spans="1:43" s="1" customFormat="1" ht="12.95" customHeight="1" x14ac:dyDescent="0.2">
      <c r="A15" s="240"/>
      <c r="B15" s="243"/>
      <c r="C15" s="215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7"/>
      <c r="S15" s="221"/>
      <c r="T15" s="228"/>
      <c r="U15" s="228"/>
      <c r="V15" s="228"/>
      <c r="W15" s="228"/>
      <c r="X15" s="228"/>
      <c r="Y15" s="253"/>
      <c r="Z15" s="221"/>
      <c r="AA15" s="258"/>
      <c r="AB15" s="238"/>
      <c r="AC15" s="233"/>
      <c r="AD15" s="236"/>
      <c r="AE15" s="237"/>
      <c r="AF15" s="260"/>
      <c r="AG15" s="233"/>
      <c r="AH15" s="236"/>
      <c r="AI15" s="262"/>
      <c r="AJ15" s="263"/>
      <c r="AK15" s="236"/>
      <c r="AL15" s="233"/>
      <c r="AM15" s="264"/>
      <c r="AN15" s="263"/>
      <c r="AO15" s="236"/>
      <c r="AP15" s="236"/>
      <c r="AQ15" s="237"/>
    </row>
    <row r="16" spans="1:43" s="1" customFormat="1" ht="14.1" customHeight="1" x14ac:dyDescent="0.2">
      <c r="A16" s="240"/>
      <c r="B16" s="243"/>
      <c r="C16" s="215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7"/>
      <c r="S16" s="221"/>
      <c r="T16" s="228"/>
      <c r="U16" s="228"/>
      <c r="V16" s="228"/>
      <c r="W16" s="228"/>
      <c r="X16" s="228"/>
      <c r="Y16" s="253"/>
      <c r="Z16" s="221"/>
      <c r="AA16" s="258"/>
      <c r="AB16" s="238" t="s">
        <v>131</v>
      </c>
      <c r="AC16" s="233" t="s">
        <v>130</v>
      </c>
      <c r="AD16" s="233" t="s">
        <v>131</v>
      </c>
      <c r="AE16" s="264" t="s">
        <v>130</v>
      </c>
      <c r="AF16" s="260" t="s">
        <v>131</v>
      </c>
      <c r="AG16" s="233" t="s">
        <v>130</v>
      </c>
      <c r="AH16" s="233" t="s">
        <v>131</v>
      </c>
      <c r="AI16" s="261" t="s">
        <v>130</v>
      </c>
      <c r="AJ16" s="238" t="s">
        <v>131</v>
      </c>
      <c r="AK16" s="233" t="s">
        <v>130</v>
      </c>
      <c r="AL16" s="233" t="s">
        <v>131</v>
      </c>
      <c r="AM16" s="264" t="s">
        <v>130</v>
      </c>
      <c r="AN16" s="238" t="s">
        <v>131</v>
      </c>
      <c r="AO16" s="233" t="s">
        <v>130</v>
      </c>
      <c r="AP16" s="233" t="s">
        <v>131</v>
      </c>
      <c r="AQ16" s="264" t="s">
        <v>130</v>
      </c>
    </row>
    <row r="17" spans="1:43" s="1" customFormat="1" ht="14.1" customHeight="1" x14ac:dyDescent="0.2">
      <c r="A17" s="240"/>
      <c r="B17" s="243"/>
      <c r="C17" s="215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7"/>
      <c r="S17" s="221"/>
      <c r="T17" s="228"/>
      <c r="U17" s="228"/>
      <c r="V17" s="228"/>
      <c r="W17" s="228"/>
      <c r="X17" s="228"/>
      <c r="Y17" s="253"/>
      <c r="Z17" s="221"/>
      <c r="AA17" s="258"/>
      <c r="AB17" s="238"/>
      <c r="AC17" s="233"/>
      <c r="AD17" s="233"/>
      <c r="AE17" s="264"/>
      <c r="AF17" s="260"/>
      <c r="AG17" s="233"/>
      <c r="AH17" s="233"/>
      <c r="AI17" s="261"/>
      <c r="AJ17" s="238"/>
      <c r="AK17" s="233"/>
      <c r="AL17" s="233"/>
      <c r="AM17" s="264"/>
      <c r="AN17" s="238"/>
      <c r="AO17" s="233"/>
      <c r="AP17" s="233"/>
      <c r="AQ17" s="264"/>
    </row>
    <row r="18" spans="1:43" s="1" customFormat="1" ht="14.1" customHeight="1" x14ac:dyDescent="0.2">
      <c r="A18" s="240"/>
      <c r="B18" s="243"/>
      <c r="C18" s="215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7"/>
      <c r="S18" s="221"/>
      <c r="T18" s="228"/>
      <c r="U18" s="228"/>
      <c r="V18" s="228"/>
      <c r="W18" s="228"/>
      <c r="X18" s="228"/>
      <c r="Y18" s="253"/>
      <c r="Z18" s="221"/>
      <c r="AA18" s="258"/>
      <c r="AB18" s="238"/>
      <c r="AC18" s="233"/>
      <c r="AD18" s="233"/>
      <c r="AE18" s="264"/>
      <c r="AF18" s="260"/>
      <c r="AG18" s="233"/>
      <c r="AH18" s="233"/>
      <c r="AI18" s="261"/>
      <c r="AJ18" s="238"/>
      <c r="AK18" s="233"/>
      <c r="AL18" s="233"/>
      <c r="AM18" s="264"/>
      <c r="AN18" s="238"/>
      <c r="AO18" s="233"/>
      <c r="AP18" s="233"/>
      <c r="AQ18" s="264"/>
    </row>
    <row r="19" spans="1:43" s="1" customFormat="1" ht="21" customHeight="1" thickBot="1" x14ac:dyDescent="0.25">
      <c r="A19" s="241"/>
      <c r="B19" s="244"/>
      <c r="C19" s="218" t="s">
        <v>114</v>
      </c>
      <c r="D19" s="219"/>
      <c r="E19" s="219"/>
      <c r="F19" s="219"/>
      <c r="G19" s="219"/>
      <c r="H19" s="219"/>
      <c r="I19" s="219"/>
      <c r="J19" s="219"/>
      <c r="K19" s="218" t="s">
        <v>115</v>
      </c>
      <c r="L19" s="219"/>
      <c r="M19" s="219"/>
      <c r="N19" s="219"/>
      <c r="O19" s="219"/>
      <c r="P19" s="219"/>
      <c r="Q19" s="219"/>
      <c r="R19" s="219"/>
      <c r="S19" s="222"/>
      <c r="T19" s="228"/>
      <c r="U19" s="228"/>
      <c r="V19" s="228"/>
      <c r="W19" s="228"/>
      <c r="X19" s="228"/>
      <c r="Y19" s="254"/>
      <c r="Z19" s="256"/>
      <c r="AA19" s="259"/>
      <c r="AB19" s="275"/>
      <c r="AC19" s="218"/>
      <c r="AD19" s="218"/>
      <c r="AE19" s="274"/>
      <c r="AF19" s="276"/>
      <c r="AG19" s="218"/>
      <c r="AH19" s="218"/>
      <c r="AI19" s="277"/>
      <c r="AJ19" s="275"/>
      <c r="AK19" s="218"/>
      <c r="AL19" s="218"/>
      <c r="AM19" s="274"/>
      <c r="AN19" s="275"/>
      <c r="AO19" s="218"/>
      <c r="AP19" s="218"/>
      <c r="AQ19" s="274"/>
    </row>
    <row r="20" spans="1:43" s="4" customFormat="1" ht="15" customHeight="1" outlineLevel="1" thickBot="1" x14ac:dyDescent="0.25">
      <c r="A20" s="16">
        <v>1</v>
      </c>
      <c r="B20" s="29">
        <v>2</v>
      </c>
      <c r="C20" s="185">
        <v>3</v>
      </c>
      <c r="D20" s="186"/>
      <c r="E20" s="186"/>
      <c r="F20" s="186"/>
      <c r="G20" s="186"/>
      <c r="H20" s="186"/>
      <c r="I20" s="186"/>
      <c r="J20" s="187"/>
      <c r="K20" s="185">
        <v>4</v>
      </c>
      <c r="L20" s="186"/>
      <c r="M20" s="186"/>
      <c r="N20" s="186"/>
      <c r="O20" s="186"/>
      <c r="P20" s="186"/>
      <c r="Q20" s="186"/>
      <c r="R20" s="187"/>
      <c r="S20" s="28">
        <v>5</v>
      </c>
      <c r="T20" s="16">
        <v>6</v>
      </c>
      <c r="U20" s="17">
        <v>7</v>
      </c>
      <c r="V20" s="16">
        <v>8</v>
      </c>
      <c r="W20" s="16">
        <v>9</v>
      </c>
      <c r="X20" s="16">
        <v>10</v>
      </c>
      <c r="Y20" s="16">
        <v>11</v>
      </c>
      <c r="Z20" s="16">
        <v>12</v>
      </c>
      <c r="AA20" s="19">
        <v>13</v>
      </c>
      <c r="AB20" s="56">
        <v>14</v>
      </c>
      <c r="AC20" s="25">
        <v>15</v>
      </c>
      <c r="AD20" s="25">
        <v>16</v>
      </c>
      <c r="AE20" s="26">
        <v>17</v>
      </c>
      <c r="AF20" s="141">
        <v>18</v>
      </c>
      <c r="AG20" s="25">
        <v>19</v>
      </c>
      <c r="AH20" s="25">
        <v>20</v>
      </c>
      <c r="AI20" s="156">
        <v>21</v>
      </c>
      <c r="AJ20" s="56">
        <v>22</v>
      </c>
      <c r="AK20" s="25">
        <v>23</v>
      </c>
      <c r="AL20" s="25">
        <v>24</v>
      </c>
      <c r="AM20" s="26">
        <v>25</v>
      </c>
      <c r="AN20" s="56">
        <v>26</v>
      </c>
      <c r="AO20" s="25">
        <v>27</v>
      </c>
      <c r="AP20" s="25">
        <v>28</v>
      </c>
      <c r="AQ20" s="26">
        <v>29</v>
      </c>
    </row>
    <row r="21" spans="1:43" s="4" customFormat="1" ht="15" customHeight="1" outlineLevel="1" x14ac:dyDescent="0.25">
      <c r="A21" s="3" t="s">
        <v>177</v>
      </c>
      <c r="B21" s="30" t="s">
        <v>17</v>
      </c>
      <c r="C21" s="197" t="s">
        <v>238</v>
      </c>
      <c r="D21" s="198"/>
      <c r="E21" s="198"/>
      <c r="F21" s="198"/>
      <c r="G21" s="198"/>
      <c r="H21" s="198"/>
      <c r="I21" s="198"/>
      <c r="J21" s="199"/>
      <c r="K21" s="197" t="s">
        <v>237</v>
      </c>
      <c r="L21" s="198"/>
      <c r="M21" s="198"/>
      <c r="N21" s="198"/>
      <c r="O21" s="198"/>
      <c r="P21" s="198"/>
      <c r="Q21" s="198"/>
      <c r="R21" s="199"/>
      <c r="S21" s="124">
        <f>SUM(S22:S36)</f>
        <v>1404</v>
      </c>
      <c r="T21" s="124">
        <f t="shared" ref="T21:AQ21" si="0">SUM(T22:T36)</f>
        <v>0</v>
      </c>
      <c r="U21" s="124">
        <f t="shared" si="0"/>
        <v>1404</v>
      </c>
      <c r="V21" s="124">
        <f t="shared" si="0"/>
        <v>691</v>
      </c>
      <c r="W21" s="124">
        <f t="shared" si="0"/>
        <v>713</v>
      </c>
      <c r="X21" s="124">
        <f t="shared" si="0"/>
        <v>0</v>
      </c>
      <c r="Y21" s="124">
        <f t="shared" si="0"/>
        <v>0</v>
      </c>
      <c r="Z21" s="124">
        <f t="shared" si="0"/>
        <v>40</v>
      </c>
      <c r="AA21" s="128">
        <f t="shared" si="0"/>
        <v>32</v>
      </c>
      <c r="AB21" s="152">
        <f t="shared" si="0"/>
        <v>594</v>
      </c>
      <c r="AC21" s="124">
        <f t="shared" si="0"/>
        <v>0</v>
      </c>
      <c r="AD21" s="124">
        <f t="shared" si="0"/>
        <v>810</v>
      </c>
      <c r="AE21" s="153">
        <f t="shared" si="0"/>
        <v>0</v>
      </c>
      <c r="AF21" s="124">
        <f t="shared" si="0"/>
        <v>0</v>
      </c>
      <c r="AG21" s="124">
        <f t="shared" si="0"/>
        <v>0</v>
      </c>
      <c r="AH21" s="124">
        <f t="shared" si="0"/>
        <v>0</v>
      </c>
      <c r="AI21" s="128">
        <f t="shared" si="0"/>
        <v>0</v>
      </c>
      <c r="AJ21" s="152">
        <f t="shared" si="0"/>
        <v>0</v>
      </c>
      <c r="AK21" s="124">
        <f t="shared" si="0"/>
        <v>0</v>
      </c>
      <c r="AL21" s="124">
        <f t="shared" si="0"/>
        <v>0</v>
      </c>
      <c r="AM21" s="153">
        <f t="shared" si="0"/>
        <v>0</v>
      </c>
      <c r="AN21" s="152">
        <f t="shared" si="0"/>
        <v>0</v>
      </c>
      <c r="AO21" s="124">
        <f t="shared" si="0"/>
        <v>0</v>
      </c>
      <c r="AP21" s="124">
        <f t="shared" si="0"/>
        <v>0</v>
      </c>
      <c r="AQ21" s="153">
        <f t="shared" si="0"/>
        <v>0</v>
      </c>
    </row>
    <row r="22" spans="1:43" s="6" customFormat="1" ht="15.75" outlineLevel="2" x14ac:dyDescent="0.25">
      <c r="A22" s="5" t="s">
        <v>18</v>
      </c>
      <c r="B22" s="33" t="s">
        <v>19</v>
      </c>
      <c r="C22" s="43" t="s">
        <v>203</v>
      </c>
      <c r="D22" s="44" t="s">
        <v>203</v>
      </c>
      <c r="E22" s="44" t="s">
        <v>203</v>
      </c>
      <c r="F22" s="44" t="s">
        <v>203</v>
      </c>
      <c r="G22" s="44" t="s">
        <v>203</v>
      </c>
      <c r="H22" s="44" t="s">
        <v>203</v>
      </c>
      <c r="I22" s="44" t="s">
        <v>203</v>
      </c>
      <c r="J22" s="41" t="s">
        <v>204</v>
      </c>
      <c r="K22" s="47" t="s">
        <v>201</v>
      </c>
      <c r="L22" s="44" t="s">
        <v>203</v>
      </c>
      <c r="M22" s="44" t="s">
        <v>203</v>
      </c>
      <c r="N22" s="44" t="s">
        <v>203</v>
      </c>
      <c r="O22" s="44" t="s">
        <v>203</v>
      </c>
      <c r="P22" s="44" t="s">
        <v>203</v>
      </c>
      <c r="Q22" s="44" t="s">
        <v>203</v>
      </c>
      <c r="R22" s="41" t="s">
        <v>204</v>
      </c>
      <c r="S22" s="65">
        <f>T22+U22</f>
        <v>78</v>
      </c>
      <c r="T22" s="66">
        <v>0</v>
      </c>
      <c r="U22" s="67">
        <v>78</v>
      </c>
      <c r="V22" s="68">
        <f>U22-W22</f>
        <v>34</v>
      </c>
      <c r="W22" s="66">
        <v>44</v>
      </c>
      <c r="X22" s="66">
        <v>0</v>
      </c>
      <c r="Y22" s="66"/>
      <c r="Z22" s="66">
        <v>10</v>
      </c>
      <c r="AA22" s="129">
        <v>8</v>
      </c>
      <c r="AB22" s="70">
        <v>78</v>
      </c>
      <c r="AC22" s="71"/>
      <c r="AD22" s="71"/>
      <c r="AE22" s="72"/>
      <c r="AF22" s="142">
        <v>0</v>
      </c>
      <c r="AG22" s="74"/>
      <c r="AH22" s="74">
        <v>0</v>
      </c>
      <c r="AI22" s="157"/>
      <c r="AJ22" s="73">
        <v>0</v>
      </c>
      <c r="AK22" s="74"/>
      <c r="AL22" s="74">
        <v>0</v>
      </c>
      <c r="AM22" s="75"/>
      <c r="AN22" s="73">
        <v>0</v>
      </c>
      <c r="AO22" s="74"/>
      <c r="AP22" s="74">
        <v>0</v>
      </c>
      <c r="AQ22" s="75"/>
    </row>
    <row r="23" spans="1:43" s="6" customFormat="1" ht="15.75" outlineLevel="2" x14ac:dyDescent="0.25">
      <c r="A23" s="5" t="s">
        <v>20</v>
      </c>
      <c r="B23" s="33" t="s">
        <v>21</v>
      </c>
      <c r="C23" s="43" t="s">
        <v>203</v>
      </c>
      <c r="D23" s="45" t="s">
        <v>199</v>
      </c>
      <c r="E23" s="44" t="s">
        <v>203</v>
      </c>
      <c r="F23" s="44" t="s">
        <v>203</v>
      </c>
      <c r="G23" s="44" t="s">
        <v>203</v>
      </c>
      <c r="H23" s="44" t="s">
        <v>203</v>
      </c>
      <c r="I23" s="44" t="s">
        <v>203</v>
      </c>
      <c r="J23" s="41" t="s">
        <v>204</v>
      </c>
      <c r="K23" s="43" t="s">
        <v>203</v>
      </c>
      <c r="L23" s="44" t="s">
        <v>203</v>
      </c>
      <c r="M23" s="44" t="s">
        <v>203</v>
      </c>
      <c r="N23" s="44" t="s">
        <v>203</v>
      </c>
      <c r="O23" s="44" t="s">
        <v>203</v>
      </c>
      <c r="P23" s="44" t="s">
        <v>203</v>
      </c>
      <c r="Q23" s="44" t="s">
        <v>203</v>
      </c>
      <c r="R23" s="41" t="s">
        <v>204</v>
      </c>
      <c r="S23" s="65">
        <f t="shared" ref="S23:S36" si="1">T23+U23</f>
        <v>118</v>
      </c>
      <c r="T23" s="66">
        <v>0</v>
      </c>
      <c r="U23" s="67">
        <v>118</v>
      </c>
      <c r="V23" s="68">
        <f t="shared" ref="V23:V36" si="2">U23-W23</f>
        <v>118</v>
      </c>
      <c r="W23" s="66">
        <v>0</v>
      </c>
      <c r="X23" s="66">
        <v>0</v>
      </c>
      <c r="Y23" s="66"/>
      <c r="Z23" s="66"/>
      <c r="AA23" s="129"/>
      <c r="AB23" s="70"/>
      <c r="AC23" s="71"/>
      <c r="AD23" s="71">
        <v>118</v>
      </c>
      <c r="AE23" s="72"/>
      <c r="AF23" s="142">
        <v>0</v>
      </c>
      <c r="AG23" s="74"/>
      <c r="AH23" s="74">
        <v>0</v>
      </c>
      <c r="AI23" s="157"/>
      <c r="AJ23" s="73">
        <v>0</v>
      </c>
      <c r="AK23" s="74"/>
      <c r="AL23" s="74">
        <v>0</v>
      </c>
      <c r="AM23" s="75"/>
      <c r="AN23" s="73">
        <v>0</v>
      </c>
      <c r="AO23" s="74"/>
      <c r="AP23" s="74">
        <v>0</v>
      </c>
      <c r="AQ23" s="75"/>
    </row>
    <row r="24" spans="1:43" s="6" customFormat="1" ht="15.75" outlineLevel="2" x14ac:dyDescent="0.25">
      <c r="A24" s="5" t="s">
        <v>22</v>
      </c>
      <c r="B24" s="33" t="s">
        <v>23</v>
      </c>
      <c r="C24" s="43" t="s">
        <v>203</v>
      </c>
      <c r="D24" s="44" t="s">
        <v>203</v>
      </c>
      <c r="E24" s="44" t="s">
        <v>203</v>
      </c>
      <c r="F24" s="44" t="s">
        <v>203</v>
      </c>
      <c r="G24" s="44" t="s">
        <v>203</v>
      </c>
      <c r="H24" s="44" t="s">
        <v>203</v>
      </c>
      <c r="I24" s="44" t="s">
        <v>203</v>
      </c>
      <c r="J24" s="41" t="s">
        <v>204</v>
      </c>
      <c r="K24" s="43" t="s">
        <v>203</v>
      </c>
      <c r="L24" s="47" t="s">
        <v>201</v>
      </c>
      <c r="M24" s="44" t="s">
        <v>203</v>
      </c>
      <c r="N24" s="44" t="s">
        <v>203</v>
      </c>
      <c r="O24" s="44" t="s">
        <v>203</v>
      </c>
      <c r="P24" s="44" t="s">
        <v>203</v>
      </c>
      <c r="Q24" s="44" t="s">
        <v>203</v>
      </c>
      <c r="R24" s="41" t="s">
        <v>204</v>
      </c>
      <c r="S24" s="65">
        <f t="shared" si="1"/>
        <v>118</v>
      </c>
      <c r="T24" s="66">
        <v>0</v>
      </c>
      <c r="U24" s="67">
        <v>118</v>
      </c>
      <c r="V24" s="68">
        <f t="shared" si="2"/>
        <v>0</v>
      </c>
      <c r="W24" s="66">
        <v>118</v>
      </c>
      <c r="X24" s="66">
        <v>0</v>
      </c>
      <c r="Y24" s="66"/>
      <c r="Z24" s="66"/>
      <c r="AA24" s="129"/>
      <c r="AB24" s="70">
        <v>48</v>
      </c>
      <c r="AC24" s="71"/>
      <c r="AD24" s="71">
        <v>70</v>
      </c>
      <c r="AE24" s="72"/>
      <c r="AF24" s="142">
        <v>0</v>
      </c>
      <c r="AG24" s="74"/>
      <c r="AH24" s="74">
        <v>0</v>
      </c>
      <c r="AI24" s="157"/>
      <c r="AJ24" s="73">
        <v>0</v>
      </c>
      <c r="AK24" s="74"/>
      <c r="AL24" s="74">
        <v>0</v>
      </c>
      <c r="AM24" s="75"/>
      <c r="AN24" s="73">
        <v>0</v>
      </c>
      <c r="AO24" s="74"/>
      <c r="AP24" s="74">
        <v>0</v>
      </c>
      <c r="AQ24" s="75"/>
    </row>
    <row r="25" spans="1:43" s="6" customFormat="1" ht="25.5" outlineLevel="2" x14ac:dyDescent="0.25">
      <c r="A25" s="5" t="s">
        <v>24</v>
      </c>
      <c r="B25" s="31" t="s">
        <v>144</v>
      </c>
      <c r="C25" s="43" t="s">
        <v>203</v>
      </c>
      <c r="D25" s="44" t="s">
        <v>203</v>
      </c>
      <c r="E25" s="44" t="s">
        <v>203</v>
      </c>
      <c r="F25" s="44" t="s">
        <v>203</v>
      </c>
      <c r="G25" s="44" t="s">
        <v>203</v>
      </c>
      <c r="H25" s="44" t="s">
        <v>203</v>
      </c>
      <c r="I25" s="44" t="s">
        <v>203</v>
      </c>
      <c r="J25" s="41" t="s">
        <v>204</v>
      </c>
      <c r="K25" s="43" t="s">
        <v>203</v>
      </c>
      <c r="L25" s="47" t="s">
        <v>201</v>
      </c>
      <c r="M25" s="44" t="s">
        <v>203</v>
      </c>
      <c r="N25" s="44" t="s">
        <v>203</v>
      </c>
      <c r="O25" s="44" t="s">
        <v>203</v>
      </c>
      <c r="P25" s="44" t="s">
        <v>203</v>
      </c>
      <c r="Q25" s="44" t="s">
        <v>203</v>
      </c>
      <c r="R25" s="41" t="s">
        <v>204</v>
      </c>
      <c r="S25" s="65">
        <f t="shared" si="1"/>
        <v>234</v>
      </c>
      <c r="T25" s="66">
        <v>0</v>
      </c>
      <c r="U25" s="67">
        <v>234</v>
      </c>
      <c r="V25" s="68">
        <f t="shared" si="2"/>
        <v>94</v>
      </c>
      <c r="W25" s="66">
        <v>140</v>
      </c>
      <c r="X25" s="66">
        <v>0</v>
      </c>
      <c r="Y25" s="66"/>
      <c r="Z25" s="66">
        <v>10</v>
      </c>
      <c r="AA25" s="129">
        <v>8</v>
      </c>
      <c r="AB25" s="70">
        <v>98</v>
      </c>
      <c r="AC25" s="71"/>
      <c r="AD25" s="71">
        <v>136</v>
      </c>
      <c r="AE25" s="72"/>
      <c r="AF25" s="142">
        <v>0</v>
      </c>
      <c r="AG25" s="74"/>
      <c r="AH25" s="74">
        <v>0</v>
      </c>
      <c r="AI25" s="157"/>
      <c r="AJ25" s="73">
        <v>0</v>
      </c>
      <c r="AK25" s="74"/>
      <c r="AL25" s="74">
        <v>0</v>
      </c>
      <c r="AM25" s="75"/>
      <c r="AN25" s="73">
        <v>0</v>
      </c>
      <c r="AO25" s="74"/>
      <c r="AP25" s="74">
        <v>0</v>
      </c>
      <c r="AQ25" s="75"/>
    </row>
    <row r="26" spans="1:43" s="6" customFormat="1" ht="15.75" outlineLevel="2" x14ac:dyDescent="0.25">
      <c r="A26" s="5" t="s">
        <v>26</v>
      </c>
      <c r="B26" s="33" t="s">
        <v>27</v>
      </c>
      <c r="C26" s="43" t="s">
        <v>203</v>
      </c>
      <c r="D26" s="45" t="s">
        <v>199</v>
      </c>
      <c r="E26" s="44" t="s">
        <v>203</v>
      </c>
      <c r="F26" s="44" t="s">
        <v>203</v>
      </c>
      <c r="G26" s="44" t="s">
        <v>203</v>
      </c>
      <c r="H26" s="44" t="s">
        <v>203</v>
      </c>
      <c r="I26" s="44" t="s">
        <v>203</v>
      </c>
      <c r="J26" s="41" t="s">
        <v>204</v>
      </c>
      <c r="K26" s="43" t="s">
        <v>203</v>
      </c>
      <c r="L26" s="44" t="s">
        <v>203</v>
      </c>
      <c r="M26" s="44" t="s">
        <v>203</v>
      </c>
      <c r="N26" s="44" t="s">
        <v>203</v>
      </c>
      <c r="O26" s="44" t="s">
        <v>203</v>
      </c>
      <c r="P26" s="44" t="s">
        <v>203</v>
      </c>
      <c r="Q26" s="44" t="s">
        <v>203</v>
      </c>
      <c r="R26" s="41" t="s">
        <v>204</v>
      </c>
      <c r="S26" s="65">
        <f t="shared" si="1"/>
        <v>118</v>
      </c>
      <c r="T26" s="66">
        <v>0</v>
      </c>
      <c r="U26" s="67">
        <v>118</v>
      </c>
      <c r="V26" s="68">
        <f t="shared" si="2"/>
        <v>2</v>
      </c>
      <c r="W26" s="66">
        <v>116</v>
      </c>
      <c r="X26" s="66">
        <v>0</v>
      </c>
      <c r="Y26" s="66"/>
      <c r="Z26" s="66"/>
      <c r="AA26" s="129"/>
      <c r="AB26" s="70">
        <v>46</v>
      </c>
      <c r="AC26" s="71"/>
      <c r="AD26" s="71">
        <v>72</v>
      </c>
      <c r="AE26" s="72"/>
      <c r="AF26" s="142">
        <v>0</v>
      </c>
      <c r="AG26" s="74"/>
      <c r="AH26" s="74">
        <v>0</v>
      </c>
      <c r="AI26" s="157"/>
      <c r="AJ26" s="73">
        <v>0</v>
      </c>
      <c r="AK26" s="74"/>
      <c r="AL26" s="74">
        <v>0</v>
      </c>
      <c r="AM26" s="75"/>
      <c r="AN26" s="73">
        <v>0</v>
      </c>
      <c r="AO26" s="74"/>
      <c r="AP26" s="74">
        <v>0</v>
      </c>
      <c r="AQ26" s="75"/>
    </row>
    <row r="27" spans="1:43" s="6" customFormat="1" ht="15.75" outlineLevel="2" x14ac:dyDescent="0.25">
      <c r="A27" s="5" t="s">
        <v>28</v>
      </c>
      <c r="B27" s="33" t="s">
        <v>29</v>
      </c>
      <c r="C27" s="43" t="s">
        <v>203</v>
      </c>
      <c r="D27" s="45" t="s">
        <v>199</v>
      </c>
      <c r="E27" s="44" t="s">
        <v>203</v>
      </c>
      <c r="F27" s="44" t="s">
        <v>203</v>
      </c>
      <c r="G27" s="44" t="s">
        <v>203</v>
      </c>
      <c r="H27" s="44" t="s">
        <v>203</v>
      </c>
      <c r="I27" s="44" t="s">
        <v>203</v>
      </c>
      <c r="J27" s="41" t="s">
        <v>204</v>
      </c>
      <c r="K27" s="43" t="s">
        <v>203</v>
      </c>
      <c r="L27" s="44" t="s">
        <v>203</v>
      </c>
      <c r="M27" s="44" t="s">
        <v>203</v>
      </c>
      <c r="N27" s="44" t="s">
        <v>203</v>
      </c>
      <c r="O27" s="44" t="s">
        <v>203</v>
      </c>
      <c r="P27" s="44" t="s">
        <v>203</v>
      </c>
      <c r="Q27" s="44" t="s">
        <v>203</v>
      </c>
      <c r="R27" s="41" t="s">
        <v>204</v>
      </c>
      <c r="S27" s="65">
        <f t="shared" si="1"/>
        <v>118</v>
      </c>
      <c r="T27" s="66">
        <v>0</v>
      </c>
      <c r="U27" s="67">
        <v>118</v>
      </c>
      <c r="V27" s="68">
        <f t="shared" si="2"/>
        <v>9</v>
      </c>
      <c r="W27" s="66">
        <v>109</v>
      </c>
      <c r="X27" s="66">
        <v>0</v>
      </c>
      <c r="Y27" s="66"/>
      <c r="Z27" s="66"/>
      <c r="AA27" s="129"/>
      <c r="AB27" s="70">
        <v>50</v>
      </c>
      <c r="AC27" s="71"/>
      <c r="AD27" s="71">
        <v>68</v>
      </c>
      <c r="AE27" s="72"/>
      <c r="AF27" s="142">
        <v>0</v>
      </c>
      <c r="AG27" s="74"/>
      <c r="AH27" s="74">
        <v>0</v>
      </c>
      <c r="AI27" s="157"/>
      <c r="AJ27" s="73">
        <v>0</v>
      </c>
      <c r="AK27" s="74"/>
      <c r="AL27" s="74">
        <v>0</v>
      </c>
      <c r="AM27" s="75"/>
      <c r="AN27" s="73">
        <v>0</v>
      </c>
      <c r="AO27" s="74"/>
      <c r="AP27" s="74">
        <v>0</v>
      </c>
      <c r="AQ27" s="75"/>
    </row>
    <row r="28" spans="1:43" s="6" customFormat="1" ht="15.75" outlineLevel="2" x14ac:dyDescent="0.25">
      <c r="A28" s="5" t="s">
        <v>30</v>
      </c>
      <c r="B28" s="33" t="s">
        <v>31</v>
      </c>
      <c r="C28" s="46" t="s">
        <v>199</v>
      </c>
      <c r="D28" s="44" t="s">
        <v>203</v>
      </c>
      <c r="E28" s="44" t="s">
        <v>203</v>
      </c>
      <c r="F28" s="44" t="s">
        <v>203</v>
      </c>
      <c r="G28" s="44" t="s">
        <v>203</v>
      </c>
      <c r="H28" s="44" t="s">
        <v>203</v>
      </c>
      <c r="I28" s="44" t="s">
        <v>203</v>
      </c>
      <c r="J28" s="41" t="s">
        <v>204</v>
      </c>
      <c r="K28" s="43" t="s">
        <v>203</v>
      </c>
      <c r="L28" s="44" t="s">
        <v>203</v>
      </c>
      <c r="M28" s="44" t="s">
        <v>203</v>
      </c>
      <c r="N28" s="44" t="s">
        <v>203</v>
      </c>
      <c r="O28" s="44" t="s">
        <v>203</v>
      </c>
      <c r="P28" s="44" t="s">
        <v>203</v>
      </c>
      <c r="Q28" s="44" t="s">
        <v>203</v>
      </c>
      <c r="R28" s="41" t="s">
        <v>204</v>
      </c>
      <c r="S28" s="65">
        <f t="shared" si="1"/>
        <v>70</v>
      </c>
      <c r="T28" s="66">
        <v>0</v>
      </c>
      <c r="U28" s="67">
        <v>70</v>
      </c>
      <c r="V28" s="68">
        <f t="shared" si="2"/>
        <v>70</v>
      </c>
      <c r="W28" s="66">
        <v>0</v>
      </c>
      <c r="X28" s="66">
        <v>0</v>
      </c>
      <c r="Y28" s="66"/>
      <c r="Z28" s="66"/>
      <c r="AA28" s="129"/>
      <c r="AB28" s="70">
        <v>70</v>
      </c>
      <c r="AC28" s="71"/>
      <c r="AD28" s="71"/>
      <c r="AE28" s="72"/>
      <c r="AF28" s="142">
        <v>0</v>
      </c>
      <c r="AG28" s="74"/>
      <c r="AH28" s="74">
        <v>0</v>
      </c>
      <c r="AI28" s="157"/>
      <c r="AJ28" s="73">
        <v>0</v>
      </c>
      <c r="AK28" s="74"/>
      <c r="AL28" s="74">
        <v>0</v>
      </c>
      <c r="AM28" s="75"/>
      <c r="AN28" s="73">
        <v>0</v>
      </c>
      <c r="AO28" s="74"/>
      <c r="AP28" s="74">
        <v>0</v>
      </c>
      <c r="AQ28" s="75"/>
    </row>
    <row r="29" spans="1:43" s="6" customFormat="1" ht="15.75" outlineLevel="2" x14ac:dyDescent="0.25">
      <c r="A29" s="5" t="s">
        <v>32</v>
      </c>
      <c r="B29" s="33" t="s">
        <v>34</v>
      </c>
      <c r="C29" s="43" t="s">
        <v>203</v>
      </c>
      <c r="D29" s="45" t="s">
        <v>199</v>
      </c>
      <c r="E29" s="44" t="s">
        <v>203</v>
      </c>
      <c r="F29" s="44" t="s">
        <v>203</v>
      </c>
      <c r="G29" s="44" t="s">
        <v>203</v>
      </c>
      <c r="H29" s="44" t="s">
        <v>203</v>
      </c>
      <c r="I29" s="44" t="s">
        <v>203</v>
      </c>
      <c r="J29" s="41" t="s">
        <v>204</v>
      </c>
      <c r="K29" s="43" t="s">
        <v>203</v>
      </c>
      <c r="L29" s="44" t="s">
        <v>203</v>
      </c>
      <c r="M29" s="44" t="s">
        <v>203</v>
      </c>
      <c r="N29" s="44" t="s">
        <v>203</v>
      </c>
      <c r="O29" s="44" t="s">
        <v>203</v>
      </c>
      <c r="P29" s="44" t="s">
        <v>203</v>
      </c>
      <c r="Q29" s="44" t="s">
        <v>203</v>
      </c>
      <c r="R29" s="41" t="s">
        <v>204</v>
      </c>
      <c r="S29" s="65">
        <f t="shared" si="1"/>
        <v>100</v>
      </c>
      <c r="T29" s="66">
        <v>0</v>
      </c>
      <c r="U29" s="67">
        <v>100</v>
      </c>
      <c r="V29" s="68">
        <f t="shared" si="2"/>
        <v>30</v>
      </c>
      <c r="W29" s="66">
        <v>70</v>
      </c>
      <c r="X29" s="66">
        <v>0</v>
      </c>
      <c r="Y29" s="66"/>
      <c r="Z29" s="66">
        <v>10</v>
      </c>
      <c r="AA29" s="129">
        <v>8</v>
      </c>
      <c r="AB29" s="70">
        <v>36</v>
      </c>
      <c r="AC29" s="71"/>
      <c r="AD29" s="71">
        <v>64</v>
      </c>
      <c r="AE29" s="72"/>
      <c r="AF29" s="142">
        <v>0</v>
      </c>
      <c r="AG29" s="74"/>
      <c r="AH29" s="74">
        <v>0</v>
      </c>
      <c r="AI29" s="157"/>
      <c r="AJ29" s="73">
        <v>0</v>
      </c>
      <c r="AK29" s="74"/>
      <c r="AL29" s="74">
        <v>0</v>
      </c>
      <c r="AM29" s="75"/>
      <c r="AN29" s="73">
        <v>0</v>
      </c>
      <c r="AO29" s="74"/>
      <c r="AP29" s="74">
        <v>0</v>
      </c>
      <c r="AQ29" s="75"/>
    </row>
    <row r="30" spans="1:43" s="6" customFormat="1" ht="15.75" outlineLevel="2" x14ac:dyDescent="0.25">
      <c r="A30" s="5" t="s">
        <v>147</v>
      </c>
      <c r="B30" s="33" t="s">
        <v>35</v>
      </c>
      <c r="C30" s="43" t="s">
        <v>203</v>
      </c>
      <c r="D30" s="44" t="s">
        <v>203</v>
      </c>
      <c r="E30" s="44" t="s">
        <v>203</v>
      </c>
      <c r="F30" s="44" t="s">
        <v>203</v>
      </c>
      <c r="G30" s="44" t="s">
        <v>203</v>
      </c>
      <c r="H30" s="44" t="s">
        <v>203</v>
      </c>
      <c r="I30" s="44" t="s">
        <v>203</v>
      </c>
      <c r="J30" s="41" t="s">
        <v>204</v>
      </c>
      <c r="K30" s="43" t="s">
        <v>203</v>
      </c>
      <c r="L30" s="47" t="s">
        <v>201</v>
      </c>
      <c r="M30" s="44" t="s">
        <v>203</v>
      </c>
      <c r="N30" s="44" t="s">
        <v>203</v>
      </c>
      <c r="O30" s="44" t="s">
        <v>203</v>
      </c>
      <c r="P30" s="44" t="s">
        <v>203</v>
      </c>
      <c r="Q30" s="44" t="s">
        <v>203</v>
      </c>
      <c r="R30" s="41" t="s">
        <v>204</v>
      </c>
      <c r="S30" s="65">
        <f t="shared" si="1"/>
        <v>122</v>
      </c>
      <c r="T30" s="66">
        <v>0</v>
      </c>
      <c r="U30" s="67">
        <v>122</v>
      </c>
      <c r="V30" s="68">
        <f t="shared" si="2"/>
        <v>40</v>
      </c>
      <c r="W30" s="68">
        <v>82</v>
      </c>
      <c r="X30" s="66">
        <v>0</v>
      </c>
      <c r="Y30" s="66"/>
      <c r="Z30" s="66">
        <v>10</v>
      </c>
      <c r="AA30" s="129">
        <v>8</v>
      </c>
      <c r="AB30" s="70">
        <v>38</v>
      </c>
      <c r="AC30" s="71"/>
      <c r="AD30" s="71">
        <v>84</v>
      </c>
      <c r="AE30" s="72"/>
      <c r="AF30" s="142">
        <v>0</v>
      </c>
      <c r="AG30" s="74"/>
      <c r="AH30" s="74">
        <v>0</v>
      </c>
      <c r="AI30" s="157"/>
      <c r="AJ30" s="73">
        <v>0</v>
      </c>
      <c r="AK30" s="74"/>
      <c r="AL30" s="74">
        <v>0</v>
      </c>
      <c r="AM30" s="75"/>
      <c r="AN30" s="73">
        <v>0</v>
      </c>
      <c r="AO30" s="74"/>
      <c r="AP30" s="74">
        <v>0</v>
      </c>
      <c r="AQ30" s="75"/>
    </row>
    <row r="31" spans="1:43" s="6" customFormat="1" ht="15.75" outlineLevel="2" x14ac:dyDescent="0.25">
      <c r="A31" s="5" t="s">
        <v>146</v>
      </c>
      <c r="B31" s="33" t="s">
        <v>37</v>
      </c>
      <c r="C31" s="43" t="s">
        <v>203</v>
      </c>
      <c r="D31" s="45" t="s">
        <v>199</v>
      </c>
      <c r="E31" s="44" t="s">
        <v>203</v>
      </c>
      <c r="F31" s="44" t="s">
        <v>203</v>
      </c>
      <c r="G31" s="44" t="s">
        <v>203</v>
      </c>
      <c r="H31" s="44" t="s">
        <v>203</v>
      </c>
      <c r="I31" s="44" t="s">
        <v>203</v>
      </c>
      <c r="J31" s="41" t="s">
        <v>204</v>
      </c>
      <c r="K31" s="43" t="s">
        <v>203</v>
      </c>
      <c r="L31" s="44" t="s">
        <v>203</v>
      </c>
      <c r="M31" s="44" t="s">
        <v>203</v>
      </c>
      <c r="N31" s="44" t="s">
        <v>203</v>
      </c>
      <c r="O31" s="44" t="s">
        <v>203</v>
      </c>
      <c r="P31" s="44" t="s">
        <v>203</v>
      </c>
      <c r="Q31" s="44" t="s">
        <v>203</v>
      </c>
      <c r="R31" s="41" t="s">
        <v>204</v>
      </c>
      <c r="S31" s="65">
        <f t="shared" si="1"/>
        <v>78</v>
      </c>
      <c r="T31" s="66">
        <v>0</v>
      </c>
      <c r="U31" s="67">
        <v>78</v>
      </c>
      <c r="V31" s="68">
        <f t="shared" si="2"/>
        <v>54</v>
      </c>
      <c r="W31" s="66">
        <v>24</v>
      </c>
      <c r="X31" s="66">
        <v>0</v>
      </c>
      <c r="Y31" s="66"/>
      <c r="Z31" s="66"/>
      <c r="AA31" s="129"/>
      <c r="AB31" s="70">
        <v>42</v>
      </c>
      <c r="AC31" s="71"/>
      <c r="AD31" s="71">
        <v>36</v>
      </c>
      <c r="AE31" s="72"/>
      <c r="AF31" s="142">
        <v>0</v>
      </c>
      <c r="AG31" s="74"/>
      <c r="AH31" s="74">
        <v>0</v>
      </c>
      <c r="AI31" s="157"/>
      <c r="AJ31" s="73">
        <v>0</v>
      </c>
      <c r="AK31" s="74"/>
      <c r="AL31" s="74">
        <v>0</v>
      </c>
      <c r="AM31" s="75"/>
      <c r="AN31" s="73">
        <v>0</v>
      </c>
      <c r="AO31" s="74"/>
      <c r="AP31" s="74">
        <v>0</v>
      </c>
      <c r="AQ31" s="75"/>
    </row>
    <row r="32" spans="1:43" s="6" customFormat="1" ht="15.75" outlineLevel="2" x14ac:dyDescent="0.25">
      <c r="A32" s="5" t="s">
        <v>36</v>
      </c>
      <c r="B32" s="33" t="s">
        <v>38</v>
      </c>
      <c r="C32" s="43" t="s">
        <v>203</v>
      </c>
      <c r="D32" s="45" t="s">
        <v>199</v>
      </c>
      <c r="E32" s="44" t="s">
        <v>203</v>
      </c>
      <c r="F32" s="44" t="s">
        <v>203</v>
      </c>
      <c r="G32" s="44" t="s">
        <v>203</v>
      </c>
      <c r="H32" s="44" t="s">
        <v>203</v>
      </c>
      <c r="I32" s="44" t="s">
        <v>203</v>
      </c>
      <c r="J32" s="41" t="s">
        <v>204</v>
      </c>
      <c r="K32" s="43" t="s">
        <v>203</v>
      </c>
      <c r="L32" s="44" t="s">
        <v>203</v>
      </c>
      <c r="M32" s="44" t="s">
        <v>203</v>
      </c>
      <c r="N32" s="44" t="s">
        <v>203</v>
      </c>
      <c r="O32" s="44" t="s">
        <v>203</v>
      </c>
      <c r="P32" s="44" t="s">
        <v>203</v>
      </c>
      <c r="Q32" s="44" t="s">
        <v>203</v>
      </c>
      <c r="R32" s="41" t="s">
        <v>204</v>
      </c>
      <c r="S32" s="65">
        <f t="shared" si="1"/>
        <v>108</v>
      </c>
      <c r="T32" s="66">
        <v>0</v>
      </c>
      <c r="U32" s="67">
        <v>108</v>
      </c>
      <c r="V32" s="68">
        <f t="shared" si="2"/>
        <v>108</v>
      </c>
      <c r="W32" s="66">
        <v>0</v>
      </c>
      <c r="X32" s="66">
        <v>0</v>
      </c>
      <c r="Y32" s="66"/>
      <c r="Z32" s="66"/>
      <c r="AA32" s="129"/>
      <c r="AB32" s="70">
        <v>52</v>
      </c>
      <c r="AC32" s="71"/>
      <c r="AD32" s="71">
        <v>56</v>
      </c>
      <c r="AE32" s="72"/>
      <c r="AF32" s="142">
        <v>0</v>
      </c>
      <c r="AG32" s="74"/>
      <c r="AH32" s="74">
        <v>0</v>
      </c>
      <c r="AI32" s="157"/>
      <c r="AJ32" s="73">
        <v>0</v>
      </c>
      <c r="AK32" s="74"/>
      <c r="AL32" s="74">
        <v>0</v>
      </c>
      <c r="AM32" s="75"/>
      <c r="AN32" s="73">
        <v>0</v>
      </c>
      <c r="AO32" s="74"/>
      <c r="AP32" s="74">
        <v>0</v>
      </c>
      <c r="AQ32" s="75"/>
    </row>
    <row r="33" spans="1:43" s="6" customFormat="1" ht="15.75" outlineLevel="2" x14ac:dyDescent="0.25">
      <c r="A33" s="5" t="s">
        <v>39</v>
      </c>
      <c r="B33" s="33" t="s">
        <v>40</v>
      </c>
      <c r="C33" s="43" t="s">
        <v>203</v>
      </c>
      <c r="D33" s="45" t="s">
        <v>199</v>
      </c>
      <c r="E33" s="44" t="s">
        <v>203</v>
      </c>
      <c r="F33" s="44" t="s">
        <v>203</v>
      </c>
      <c r="G33" s="44" t="s">
        <v>203</v>
      </c>
      <c r="H33" s="44" t="s">
        <v>203</v>
      </c>
      <c r="I33" s="44" t="s">
        <v>203</v>
      </c>
      <c r="J33" s="41" t="s">
        <v>204</v>
      </c>
      <c r="K33" s="43" t="s">
        <v>203</v>
      </c>
      <c r="L33" s="44" t="s">
        <v>203</v>
      </c>
      <c r="M33" s="44" t="s">
        <v>203</v>
      </c>
      <c r="N33" s="44" t="s">
        <v>203</v>
      </c>
      <c r="O33" s="44" t="s">
        <v>203</v>
      </c>
      <c r="P33" s="44" t="s">
        <v>203</v>
      </c>
      <c r="Q33" s="44" t="s">
        <v>203</v>
      </c>
      <c r="R33" s="41" t="s">
        <v>204</v>
      </c>
      <c r="S33" s="65">
        <f t="shared" si="1"/>
        <v>38</v>
      </c>
      <c r="T33" s="66">
        <v>0</v>
      </c>
      <c r="U33" s="67">
        <v>38</v>
      </c>
      <c r="V33" s="68">
        <f t="shared" si="2"/>
        <v>28</v>
      </c>
      <c r="W33" s="66">
        <v>10</v>
      </c>
      <c r="X33" s="66">
        <v>0</v>
      </c>
      <c r="Y33" s="66"/>
      <c r="Z33" s="66"/>
      <c r="AA33" s="129"/>
      <c r="AB33" s="70"/>
      <c r="AC33" s="71"/>
      <c r="AD33" s="71">
        <v>38</v>
      </c>
      <c r="AE33" s="72"/>
      <c r="AF33" s="142">
        <v>0</v>
      </c>
      <c r="AG33" s="74"/>
      <c r="AH33" s="74">
        <v>0</v>
      </c>
      <c r="AI33" s="157"/>
      <c r="AJ33" s="73">
        <v>0</v>
      </c>
      <c r="AK33" s="74"/>
      <c r="AL33" s="74">
        <v>0</v>
      </c>
      <c r="AM33" s="75"/>
      <c r="AN33" s="73">
        <v>0</v>
      </c>
      <c r="AO33" s="74"/>
      <c r="AP33" s="74">
        <v>0</v>
      </c>
      <c r="AQ33" s="75"/>
    </row>
    <row r="34" spans="1:43" s="6" customFormat="1" ht="15.75" outlineLevel="2" x14ac:dyDescent="0.25">
      <c r="A34" s="5" t="s">
        <v>145</v>
      </c>
      <c r="B34" s="33" t="s">
        <v>33</v>
      </c>
      <c r="C34" s="46" t="s">
        <v>199</v>
      </c>
      <c r="D34" s="44" t="s">
        <v>203</v>
      </c>
      <c r="E34" s="44" t="s">
        <v>203</v>
      </c>
      <c r="F34" s="44" t="s">
        <v>203</v>
      </c>
      <c r="G34" s="44" t="s">
        <v>203</v>
      </c>
      <c r="H34" s="44" t="s">
        <v>203</v>
      </c>
      <c r="I34" s="44" t="s">
        <v>203</v>
      </c>
      <c r="J34" s="41" t="s">
        <v>204</v>
      </c>
      <c r="K34" s="43" t="s">
        <v>203</v>
      </c>
      <c r="L34" s="44" t="s">
        <v>203</v>
      </c>
      <c r="M34" s="44" t="s">
        <v>203</v>
      </c>
      <c r="N34" s="44" t="s">
        <v>203</v>
      </c>
      <c r="O34" s="44" t="s">
        <v>203</v>
      </c>
      <c r="P34" s="44" t="s">
        <v>203</v>
      </c>
      <c r="Q34" s="44" t="s">
        <v>203</v>
      </c>
      <c r="R34" s="41" t="s">
        <v>204</v>
      </c>
      <c r="S34" s="65">
        <f t="shared" si="1"/>
        <v>36</v>
      </c>
      <c r="T34" s="66"/>
      <c r="U34" s="67">
        <v>36</v>
      </c>
      <c r="V34" s="68">
        <f t="shared" si="2"/>
        <v>36</v>
      </c>
      <c r="W34" s="66"/>
      <c r="X34" s="66"/>
      <c r="Y34" s="66"/>
      <c r="Z34" s="66"/>
      <c r="AA34" s="129"/>
      <c r="AB34" s="70">
        <v>36</v>
      </c>
      <c r="AC34" s="71"/>
      <c r="AD34" s="71"/>
      <c r="AE34" s="72"/>
      <c r="AF34" s="142"/>
      <c r="AG34" s="74"/>
      <c r="AH34" s="74"/>
      <c r="AI34" s="157"/>
      <c r="AJ34" s="73"/>
      <c r="AK34" s="74"/>
      <c r="AL34" s="74"/>
      <c r="AM34" s="75"/>
      <c r="AN34" s="73"/>
      <c r="AO34" s="74"/>
      <c r="AP34" s="74"/>
      <c r="AQ34" s="75"/>
    </row>
    <row r="35" spans="1:43" s="6" customFormat="1" ht="15.75" outlineLevel="2" x14ac:dyDescent="0.25">
      <c r="A35" s="5" t="s">
        <v>229</v>
      </c>
      <c r="B35" s="33" t="s">
        <v>231</v>
      </c>
      <c r="C35" s="43" t="s">
        <v>203</v>
      </c>
      <c r="D35" s="45" t="s">
        <v>236</v>
      </c>
      <c r="E35" s="44" t="s">
        <v>203</v>
      </c>
      <c r="F35" s="44" t="s">
        <v>203</v>
      </c>
      <c r="G35" s="44" t="s">
        <v>203</v>
      </c>
      <c r="H35" s="44" t="s">
        <v>203</v>
      </c>
      <c r="I35" s="44" t="s">
        <v>203</v>
      </c>
      <c r="J35" s="41" t="s">
        <v>204</v>
      </c>
      <c r="K35" s="43" t="s">
        <v>203</v>
      </c>
      <c r="L35" s="44" t="s">
        <v>203</v>
      </c>
      <c r="M35" s="44" t="s">
        <v>203</v>
      </c>
      <c r="N35" s="44" t="s">
        <v>203</v>
      </c>
      <c r="O35" s="44" t="s">
        <v>203</v>
      </c>
      <c r="P35" s="44" t="s">
        <v>203</v>
      </c>
      <c r="Q35" s="44" t="s">
        <v>203</v>
      </c>
      <c r="R35" s="41" t="s">
        <v>204</v>
      </c>
      <c r="S35" s="65">
        <f t="shared" si="1"/>
        <v>34</v>
      </c>
      <c r="T35" s="66"/>
      <c r="U35" s="67">
        <v>34</v>
      </c>
      <c r="V35" s="68">
        <f t="shared" si="2"/>
        <v>34</v>
      </c>
      <c r="W35" s="66"/>
      <c r="X35" s="66"/>
      <c r="Y35" s="66"/>
      <c r="Z35" s="66"/>
      <c r="AA35" s="129"/>
      <c r="AB35" s="70"/>
      <c r="AC35" s="71"/>
      <c r="AD35" s="71">
        <v>34</v>
      </c>
      <c r="AE35" s="72"/>
      <c r="AF35" s="142"/>
      <c r="AG35" s="74"/>
      <c r="AH35" s="74"/>
      <c r="AI35" s="157"/>
      <c r="AJ35" s="73"/>
      <c r="AK35" s="74"/>
      <c r="AL35" s="74"/>
      <c r="AM35" s="75"/>
      <c r="AN35" s="73"/>
      <c r="AO35" s="74"/>
      <c r="AP35" s="74"/>
      <c r="AQ35" s="75"/>
    </row>
    <row r="36" spans="1:43" s="6" customFormat="1" ht="15.75" outlineLevel="2" x14ac:dyDescent="0.25">
      <c r="A36" s="5" t="s">
        <v>230</v>
      </c>
      <c r="B36" s="33" t="s">
        <v>41</v>
      </c>
      <c r="C36" s="43" t="s">
        <v>203</v>
      </c>
      <c r="D36" s="45" t="s">
        <v>199</v>
      </c>
      <c r="E36" s="44" t="s">
        <v>203</v>
      </c>
      <c r="F36" s="44" t="s">
        <v>203</v>
      </c>
      <c r="G36" s="44" t="s">
        <v>203</v>
      </c>
      <c r="H36" s="44" t="s">
        <v>203</v>
      </c>
      <c r="I36" s="44" t="s">
        <v>203</v>
      </c>
      <c r="J36" s="41" t="s">
        <v>204</v>
      </c>
      <c r="K36" s="43" t="s">
        <v>203</v>
      </c>
      <c r="L36" s="44" t="s">
        <v>203</v>
      </c>
      <c r="M36" s="44" t="s">
        <v>203</v>
      </c>
      <c r="N36" s="44" t="s">
        <v>203</v>
      </c>
      <c r="O36" s="44" t="s">
        <v>203</v>
      </c>
      <c r="P36" s="44" t="s">
        <v>203</v>
      </c>
      <c r="Q36" s="44" t="s">
        <v>203</v>
      </c>
      <c r="R36" s="41" t="s">
        <v>204</v>
      </c>
      <c r="S36" s="65">
        <f t="shared" si="1"/>
        <v>34</v>
      </c>
      <c r="T36" s="66">
        <v>0</v>
      </c>
      <c r="U36" s="67">
        <v>34</v>
      </c>
      <c r="V36" s="68">
        <f t="shared" si="2"/>
        <v>34</v>
      </c>
      <c r="W36" s="68">
        <v>0</v>
      </c>
      <c r="X36" s="66">
        <v>0</v>
      </c>
      <c r="Y36" s="66"/>
      <c r="Z36" s="66"/>
      <c r="AA36" s="129"/>
      <c r="AB36" s="70"/>
      <c r="AC36" s="71"/>
      <c r="AD36" s="71">
        <v>34</v>
      </c>
      <c r="AE36" s="72"/>
      <c r="AF36" s="142">
        <v>0</v>
      </c>
      <c r="AG36" s="74"/>
      <c r="AH36" s="74">
        <v>0</v>
      </c>
      <c r="AI36" s="157"/>
      <c r="AJ36" s="73">
        <v>0</v>
      </c>
      <c r="AK36" s="74"/>
      <c r="AL36" s="74">
        <v>0</v>
      </c>
      <c r="AM36" s="75"/>
      <c r="AN36" s="73">
        <v>0</v>
      </c>
      <c r="AO36" s="74"/>
      <c r="AP36" s="74">
        <v>0</v>
      </c>
      <c r="AQ36" s="75"/>
    </row>
    <row r="37" spans="1:43" s="4" customFormat="1" ht="29.25" outlineLevel="1" x14ac:dyDescent="0.25">
      <c r="A37" s="3" t="s">
        <v>42</v>
      </c>
      <c r="B37" s="30" t="s">
        <v>43</v>
      </c>
      <c r="C37" s="163" t="s">
        <v>232</v>
      </c>
      <c r="D37" s="164"/>
      <c r="E37" s="164"/>
      <c r="F37" s="164"/>
      <c r="G37" s="164"/>
      <c r="H37" s="164"/>
      <c r="I37" s="164"/>
      <c r="J37" s="165"/>
      <c r="K37" s="163" t="s">
        <v>218</v>
      </c>
      <c r="L37" s="164"/>
      <c r="M37" s="164"/>
      <c r="N37" s="164"/>
      <c r="O37" s="164"/>
      <c r="P37" s="164"/>
      <c r="Q37" s="164"/>
      <c r="R37" s="165"/>
      <c r="S37" s="76">
        <f>SUM(S38:S42)</f>
        <v>508</v>
      </c>
      <c r="T37" s="76">
        <f t="shared" ref="T37:AQ37" si="3">SUM(T38:T42)</f>
        <v>16</v>
      </c>
      <c r="U37" s="76">
        <f t="shared" si="3"/>
        <v>492</v>
      </c>
      <c r="V37" s="76">
        <f t="shared" si="3"/>
        <v>136</v>
      </c>
      <c r="W37" s="76">
        <f t="shared" si="3"/>
        <v>356</v>
      </c>
      <c r="X37" s="76">
        <f t="shared" si="3"/>
        <v>0</v>
      </c>
      <c r="Y37" s="76">
        <f t="shared" si="3"/>
        <v>0</v>
      </c>
      <c r="Z37" s="76">
        <f t="shared" si="3"/>
        <v>0</v>
      </c>
      <c r="AA37" s="130">
        <f t="shared" si="3"/>
        <v>0</v>
      </c>
      <c r="AB37" s="154">
        <f t="shared" si="3"/>
        <v>0</v>
      </c>
      <c r="AC37" s="76">
        <f t="shared" si="3"/>
        <v>0</v>
      </c>
      <c r="AD37" s="76">
        <f t="shared" si="3"/>
        <v>0</v>
      </c>
      <c r="AE37" s="155">
        <f t="shared" si="3"/>
        <v>0</v>
      </c>
      <c r="AF37" s="76">
        <f t="shared" si="3"/>
        <v>48</v>
      </c>
      <c r="AG37" s="76">
        <f t="shared" si="3"/>
        <v>2</v>
      </c>
      <c r="AH37" s="76">
        <f t="shared" si="3"/>
        <v>82</v>
      </c>
      <c r="AI37" s="130">
        <f t="shared" si="3"/>
        <v>4</v>
      </c>
      <c r="AJ37" s="154">
        <f t="shared" si="3"/>
        <v>96</v>
      </c>
      <c r="AK37" s="76">
        <f t="shared" si="3"/>
        <v>2</v>
      </c>
      <c r="AL37" s="76">
        <f t="shared" si="3"/>
        <v>164</v>
      </c>
      <c r="AM37" s="155">
        <f t="shared" si="3"/>
        <v>4</v>
      </c>
      <c r="AN37" s="154">
        <f t="shared" si="3"/>
        <v>56</v>
      </c>
      <c r="AO37" s="76">
        <f t="shared" si="3"/>
        <v>2</v>
      </c>
      <c r="AP37" s="76">
        <f t="shared" si="3"/>
        <v>46</v>
      </c>
      <c r="AQ37" s="155">
        <f t="shared" si="3"/>
        <v>2</v>
      </c>
    </row>
    <row r="38" spans="1:43" s="6" customFormat="1" ht="15.75" outlineLevel="2" x14ac:dyDescent="0.25">
      <c r="A38" s="5" t="s">
        <v>44</v>
      </c>
      <c r="B38" s="33" t="s">
        <v>45</v>
      </c>
      <c r="C38" s="43" t="s">
        <v>203</v>
      </c>
      <c r="D38" s="44" t="s">
        <v>203</v>
      </c>
      <c r="E38" s="44" t="s">
        <v>203</v>
      </c>
      <c r="F38" s="44" t="s">
        <v>203</v>
      </c>
      <c r="G38" s="44" t="s">
        <v>203</v>
      </c>
      <c r="H38" s="45" t="s">
        <v>199</v>
      </c>
      <c r="I38" s="44" t="s">
        <v>203</v>
      </c>
      <c r="J38" s="41" t="s">
        <v>204</v>
      </c>
      <c r="K38" s="43" t="s">
        <v>203</v>
      </c>
      <c r="L38" s="44" t="s">
        <v>203</v>
      </c>
      <c r="M38" s="44" t="s">
        <v>203</v>
      </c>
      <c r="N38" s="44" t="s">
        <v>203</v>
      </c>
      <c r="O38" s="44" t="s">
        <v>203</v>
      </c>
      <c r="P38" s="44" t="s">
        <v>203</v>
      </c>
      <c r="Q38" s="44" t="s">
        <v>203</v>
      </c>
      <c r="R38" s="41" t="s">
        <v>204</v>
      </c>
      <c r="S38" s="65">
        <f>T38+U38+Z38+AA38</f>
        <v>48</v>
      </c>
      <c r="T38" s="66">
        <v>0</v>
      </c>
      <c r="U38" s="67">
        <v>48</v>
      </c>
      <c r="V38" s="68">
        <f>U38-W38</f>
        <v>30</v>
      </c>
      <c r="W38" s="66">
        <v>18</v>
      </c>
      <c r="X38" s="66">
        <v>0</v>
      </c>
      <c r="Y38" s="66"/>
      <c r="Z38" s="66"/>
      <c r="AA38" s="129"/>
      <c r="AB38" s="73">
        <v>0</v>
      </c>
      <c r="AC38" s="74"/>
      <c r="AD38" s="74">
        <v>0</v>
      </c>
      <c r="AE38" s="75"/>
      <c r="AF38" s="142">
        <v>0</v>
      </c>
      <c r="AG38" s="74"/>
      <c r="AH38" s="74">
        <v>0</v>
      </c>
      <c r="AI38" s="157"/>
      <c r="AJ38" s="70"/>
      <c r="AK38" s="71"/>
      <c r="AL38" s="74">
        <v>48</v>
      </c>
      <c r="AM38" s="75"/>
      <c r="AN38" s="73">
        <v>0</v>
      </c>
      <c r="AO38" s="74"/>
      <c r="AP38" s="74">
        <v>0</v>
      </c>
      <c r="AQ38" s="75"/>
    </row>
    <row r="39" spans="1:43" s="6" customFormat="1" ht="15.75" outlineLevel="2" x14ac:dyDescent="0.25">
      <c r="A39" s="5" t="s">
        <v>46</v>
      </c>
      <c r="B39" s="33" t="s">
        <v>27</v>
      </c>
      <c r="C39" s="43" t="s">
        <v>203</v>
      </c>
      <c r="D39" s="44" t="s">
        <v>203</v>
      </c>
      <c r="E39" s="44" t="s">
        <v>203</v>
      </c>
      <c r="F39" s="44" t="s">
        <v>203</v>
      </c>
      <c r="G39" s="44" t="s">
        <v>203</v>
      </c>
      <c r="H39" s="45" t="s">
        <v>199</v>
      </c>
      <c r="I39" s="44" t="s">
        <v>203</v>
      </c>
      <c r="J39" s="41" t="s">
        <v>204</v>
      </c>
      <c r="K39" s="43" t="s">
        <v>203</v>
      </c>
      <c r="L39" s="44" t="s">
        <v>203</v>
      </c>
      <c r="M39" s="44" t="s">
        <v>203</v>
      </c>
      <c r="N39" s="44" t="s">
        <v>203</v>
      </c>
      <c r="O39" s="44" t="s">
        <v>203</v>
      </c>
      <c r="P39" s="44" t="s">
        <v>203</v>
      </c>
      <c r="Q39" s="44" t="s">
        <v>203</v>
      </c>
      <c r="R39" s="41" t="s">
        <v>204</v>
      </c>
      <c r="S39" s="65">
        <f t="shared" ref="S39:S42" si="4">T39+U39+Z39+AA39</f>
        <v>48</v>
      </c>
      <c r="T39" s="66">
        <v>0</v>
      </c>
      <c r="U39" s="67">
        <v>48</v>
      </c>
      <c r="V39" s="68">
        <f t="shared" ref="V39:V42" si="5">U39-W39</f>
        <v>30</v>
      </c>
      <c r="W39" s="66">
        <v>18</v>
      </c>
      <c r="X39" s="66">
        <v>0</v>
      </c>
      <c r="Y39" s="66"/>
      <c r="Z39" s="66"/>
      <c r="AA39" s="129"/>
      <c r="AB39" s="73">
        <v>0</v>
      </c>
      <c r="AC39" s="74"/>
      <c r="AD39" s="74">
        <v>0</v>
      </c>
      <c r="AE39" s="75"/>
      <c r="AF39" s="142">
        <v>0</v>
      </c>
      <c r="AG39" s="74"/>
      <c r="AH39" s="71"/>
      <c r="AI39" s="158"/>
      <c r="AJ39" s="73">
        <v>0</v>
      </c>
      <c r="AK39" s="74"/>
      <c r="AL39" s="74">
        <v>48</v>
      </c>
      <c r="AM39" s="75"/>
      <c r="AN39" s="73">
        <v>0</v>
      </c>
      <c r="AO39" s="74"/>
      <c r="AP39" s="74"/>
      <c r="AQ39" s="75"/>
    </row>
    <row r="40" spans="1:43" s="6" customFormat="1" ht="15.75" outlineLevel="2" x14ac:dyDescent="0.25">
      <c r="A40" s="5" t="s">
        <v>47</v>
      </c>
      <c r="B40" s="33" t="s">
        <v>48</v>
      </c>
      <c r="C40" s="43" t="s">
        <v>203</v>
      </c>
      <c r="D40" s="44" t="s">
        <v>203</v>
      </c>
      <c r="E40" s="44" t="s">
        <v>203</v>
      </c>
      <c r="F40" s="44" t="s">
        <v>203</v>
      </c>
      <c r="G40" s="44" t="s">
        <v>203</v>
      </c>
      <c r="H40" s="44" t="s">
        <v>203</v>
      </c>
      <c r="I40" s="44" t="s">
        <v>203</v>
      </c>
      <c r="J40" s="45" t="s">
        <v>200</v>
      </c>
      <c r="K40" s="43" t="s">
        <v>203</v>
      </c>
      <c r="L40" s="44" t="s">
        <v>203</v>
      </c>
      <c r="M40" s="44" t="s">
        <v>203</v>
      </c>
      <c r="N40" s="44" t="s">
        <v>203</v>
      </c>
      <c r="O40" s="44" t="s">
        <v>203</v>
      </c>
      <c r="P40" s="44" t="s">
        <v>203</v>
      </c>
      <c r="Q40" s="44" t="s">
        <v>203</v>
      </c>
      <c r="R40" s="41" t="s">
        <v>204</v>
      </c>
      <c r="S40" s="65">
        <f t="shared" si="4"/>
        <v>168</v>
      </c>
      <c r="T40" s="66">
        <v>16</v>
      </c>
      <c r="U40" s="67">
        <v>152</v>
      </c>
      <c r="V40" s="68">
        <f t="shared" si="5"/>
        <v>0</v>
      </c>
      <c r="W40" s="68">
        <v>152</v>
      </c>
      <c r="X40" s="66">
        <v>0</v>
      </c>
      <c r="Y40" s="66"/>
      <c r="Z40" s="66"/>
      <c r="AA40" s="129"/>
      <c r="AB40" s="73">
        <v>0</v>
      </c>
      <c r="AC40" s="74"/>
      <c r="AD40" s="74">
        <v>0</v>
      </c>
      <c r="AE40" s="75"/>
      <c r="AF40" s="143">
        <v>20</v>
      </c>
      <c r="AG40" s="71">
        <v>2</v>
      </c>
      <c r="AH40" s="71">
        <v>38</v>
      </c>
      <c r="AI40" s="158">
        <v>4</v>
      </c>
      <c r="AJ40" s="70">
        <v>26</v>
      </c>
      <c r="AK40" s="71">
        <v>2</v>
      </c>
      <c r="AL40" s="71">
        <v>30</v>
      </c>
      <c r="AM40" s="72">
        <v>4</v>
      </c>
      <c r="AN40" s="70">
        <v>22</v>
      </c>
      <c r="AO40" s="71">
        <v>2</v>
      </c>
      <c r="AP40" s="71">
        <v>16</v>
      </c>
      <c r="AQ40" s="72">
        <v>2</v>
      </c>
    </row>
    <row r="41" spans="1:43" s="6" customFormat="1" ht="15.75" outlineLevel="2" x14ac:dyDescent="0.25">
      <c r="A41" s="5" t="s">
        <v>49</v>
      </c>
      <c r="B41" s="33" t="s">
        <v>50</v>
      </c>
      <c r="C41" s="43" t="s">
        <v>203</v>
      </c>
      <c r="D41" s="44" t="s">
        <v>203</v>
      </c>
      <c r="E41" s="44" t="s">
        <v>203</v>
      </c>
      <c r="F41" s="44" t="s">
        <v>203</v>
      </c>
      <c r="G41" s="44" t="s">
        <v>203</v>
      </c>
      <c r="H41" s="44" t="s">
        <v>203</v>
      </c>
      <c r="I41" s="44" t="s">
        <v>203</v>
      </c>
      <c r="J41" s="45" t="s">
        <v>200</v>
      </c>
      <c r="K41" s="43" t="s">
        <v>203</v>
      </c>
      <c r="L41" s="44" t="s">
        <v>203</v>
      </c>
      <c r="M41" s="44" t="s">
        <v>203</v>
      </c>
      <c r="N41" s="44" t="s">
        <v>203</v>
      </c>
      <c r="O41" s="44" t="s">
        <v>203</v>
      </c>
      <c r="P41" s="44" t="s">
        <v>203</v>
      </c>
      <c r="Q41" s="44" t="s">
        <v>203</v>
      </c>
      <c r="R41" s="41" t="s">
        <v>204</v>
      </c>
      <c r="S41" s="65">
        <f t="shared" si="4"/>
        <v>208</v>
      </c>
      <c r="T41" s="66"/>
      <c r="U41" s="67">
        <v>208</v>
      </c>
      <c r="V41" s="68">
        <f t="shared" si="5"/>
        <v>56</v>
      </c>
      <c r="W41" s="68">
        <v>152</v>
      </c>
      <c r="X41" s="66">
        <v>0</v>
      </c>
      <c r="Y41" s="66"/>
      <c r="Z41" s="66"/>
      <c r="AA41" s="129"/>
      <c r="AB41" s="73">
        <v>0</v>
      </c>
      <c r="AC41" s="74"/>
      <c r="AD41" s="74">
        <v>0</v>
      </c>
      <c r="AE41" s="75"/>
      <c r="AF41" s="143">
        <v>28</v>
      </c>
      <c r="AG41" s="71"/>
      <c r="AH41" s="71">
        <v>44</v>
      </c>
      <c r="AI41" s="158"/>
      <c r="AJ41" s="70">
        <v>34</v>
      </c>
      <c r="AK41" s="71"/>
      <c r="AL41" s="71">
        <v>38</v>
      </c>
      <c r="AM41" s="72"/>
      <c r="AN41" s="70">
        <v>34</v>
      </c>
      <c r="AO41" s="71"/>
      <c r="AP41" s="71">
        <v>30</v>
      </c>
      <c r="AQ41" s="72"/>
    </row>
    <row r="42" spans="1:43" s="6" customFormat="1" ht="15.75" outlineLevel="2" x14ac:dyDescent="0.25">
      <c r="A42" s="5" t="s">
        <v>51</v>
      </c>
      <c r="B42" s="33" t="s">
        <v>52</v>
      </c>
      <c r="C42" s="43" t="s">
        <v>203</v>
      </c>
      <c r="D42" s="44" t="s">
        <v>203</v>
      </c>
      <c r="E42" s="44" t="s">
        <v>203</v>
      </c>
      <c r="F42" s="44" t="s">
        <v>203</v>
      </c>
      <c r="G42" s="45" t="s">
        <v>199</v>
      </c>
      <c r="H42" s="44" t="s">
        <v>203</v>
      </c>
      <c r="I42" s="44" t="s">
        <v>203</v>
      </c>
      <c r="J42" s="41" t="s">
        <v>204</v>
      </c>
      <c r="K42" s="43" t="s">
        <v>203</v>
      </c>
      <c r="L42" s="44" t="s">
        <v>203</v>
      </c>
      <c r="M42" s="44" t="s">
        <v>203</v>
      </c>
      <c r="N42" s="44" t="s">
        <v>203</v>
      </c>
      <c r="O42" s="44" t="s">
        <v>203</v>
      </c>
      <c r="P42" s="44" t="s">
        <v>203</v>
      </c>
      <c r="Q42" s="44" t="s">
        <v>203</v>
      </c>
      <c r="R42" s="41" t="s">
        <v>204</v>
      </c>
      <c r="S42" s="65">
        <f t="shared" si="4"/>
        <v>36</v>
      </c>
      <c r="T42" s="66">
        <v>0</v>
      </c>
      <c r="U42" s="67">
        <v>36</v>
      </c>
      <c r="V42" s="68">
        <f t="shared" si="5"/>
        <v>20</v>
      </c>
      <c r="W42" s="66">
        <v>16</v>
      </c>
      <c r="X42" s="66">
        <v>0</v>
      </c>
      <c r="Y42" s="66"/>
      <c r="Z42" s="66"/>
      <c r="AA42" s="129"/>
      <c r="AB42" s="73">
        <v>0</v>
      </c>
      <c r="AC42" s="74"/>
      <c r="AD42" s="74">
        <v>0</v>
      </c>
      <c r="AE42" s="75"/>
      <c r="AF42" s="142">
        <v>0</v>
      </c>
      <c r="AG42" s="74"/>
      <c r="AH42" s="74">
        <v>0</v>
      </c>
      <c r="AI42" s="157"/>
      <c r="AJ42" s="73">
        <v>36</v>
      </c>
      <c r="AK42" s="74"/>
      <c r="AL42" s="74"/>
      <c r="AM42" s="75"/>
      <c r="AN42" s="73">
        <v>0</v>
      </c>
      <c r="AO42" s="74"/>
      <c r="AP42" s="71"/>
      <c r="AQ42" s="72"/>
    </row>
    <row r="43" spans="1:43" s="4" customFormat="1" ht="29.25" outlineLevel="1" x14ac:dyDescent="0.25">
      <c r="A43" s="3" t="s">
        <v>53</v>
      </c>
      <c r="B43" s="30" t="s">
        <v>54</v>
      </c>
      <c r="C43" s="163" t="s">
        <v>227</v>
      </c>
      <c r="D43" s="164"/>
      <c r="E43" s="164"/>
      <c r="F43" s="164"/>
      <c r="G43" s="164"/>
      <c r="H43" s="164"/>
      <c r="I43" s="164"/>
      <c r="J43" s="165"/>
      <c r="K43" s="163" t="s">
        <v>218</v>
      </c>
      <c r="L43" s="164"/>
      <c r="M43" s="164"/>
      <c r="N43" s="164"/>
      <c r="O43" s="164"/>
      <c r="P43" s="164"/>
      <c r="Q43" s="164"/>
      <c r="R43" s="165"/>
      <c r="S43" s="76">
        <f>S44+S45+S46</f>
        <v>170</v>
      </c>
      <c r="T43" s="76">
        <f t="shared" ref="T43:AQ43" si="6">T44+T45+T46</f>
        <v>16</v>
      </c>
      <c r="U43" s="76">
        <f t="shared" si="6"/>
        <v>154</v>
      </c>
      <c r="V43" s="76">
        <f t="shared" si="6"/>
        <v>80</v>
      </c>
      <c r="W43" s="76">
        <f t="shared" si="6"/>
        <v>74</v>
      </c>
      <c r="X43" s="76">
        <f t="shared" si="6"/>
        <v>0</v>
      </c>
      <c r="Y43" s="76">
        <f t="shared" si="6"/>
        <v>0</v>
      </c>
      <c r="Z43" s="76">
        <f t="shared" si="6"/>
        <v>0</v>
      </c>
      <c r="AA43" s="130">
        <f t="shared" si="6"/>
        <v>0</v>
      </c>
      <c r="AB43" s="154">
        <f t="shared" si="6"/>
        <v>0</v>
      </c>
      <c r="AC43" s="76">
        <f t="shared" si="6"/>
        <v>0</v>
      </c>
      <c r="AD43" s="76">
        <f t="shared" si="6"/>
        <v>0</v>
      </c>
      <c r="AE43" s="155">
        <f t="shared" si="6"/>
        <v>0</v>
      </c>
      <c r="AF43" s="76">
        <f t="shared" si="6"/>
        <v>72</v>
      </c>
      <c r="AG43" s="76">
        <f t="shared" si="6"/>
        <v>8</v>
      </c>
      <c r="AH43" s="76">
        <f t="shared" si="6"/>
        <v>50</v>
      </c>
      <c r="AI43" s="130">
        <f t="shared" si="6"/>
        <v>8</v>
      </c>
      <c r="AJ43" s="154">
        <f t="shared" si="6"/>
        <v>32</v>
      </c>
      <c r="AK43" s="76">
        <f t="shared" si="6"/>
        <v>0</v>
      </c>
      <c r="AL43" s="76">
        <f t="shared" si="6"/>
        <v>0</v>
      </c>
      <c r="AM43" s="155">
        <f t="shared" si="6"/>
        <v>0</v>
      </c>
      <c r="AN43" s="154">
        <f t="shared" si="6"/>
        <v>0</v>
      </c>
      <c r="AO43" s="76">
        <f t="shared" si="6"/>
        <v>0</v>
      </c>
      <c r="AP43" s="76">
        <f t="shared" si="6"/>
        <v>0</v>
      </c>
      <c r="AQ43" s="155">
        <f t="shared" si="6"/>
        <v>0</v>
      </c>
    </row>
    <row r="44" spans="1:43" s="6" customFormat="1" ht="15.75" outlineLevel="2" x14ac:dyDescent="0.25">
      <c r="A44" s="5" t="s">
        <v>55</v>
      </c>
      <c r="B44" s="33" t="s">
        <v>25</v>
      </c>
      <c r="C44" s="43" t="s">
        <v>203</v>
      </c>
      <c r="D44" s="44" t="s">
        <v>203</v>
      </c>
      <c r="E44" s="45" t="s">
        <v>199</v>
      </c>
      <c r="F44" s="44" t="s">
        <v>203</v>
      </c>
      <c r="G44" s="44" t="s">
        <v>203</v>
      </c>
      <c r="H44" s="44" t="s">
        <v>203</v>
      </c>
      <c r="I44" s="44" t="s">
        <v>203</v>
      </c>
      <c r="J44" s="41" t="s">
        <v>204</v>
      </c>
      <c r="K44" s="43" t="s">
        <v>203</v>
      </c>
      <c r="L44" s="44" t="s">
        <v>203</v>
      </c>
      <c r="M44" s="44" t="s">
        <v>203</v>
      </c>
      <c r="N44" s="44" t="s">
        <v>203</v>
      </c>
      <c r="O44" s="44" t="s">
        <v>203</v>
      </c>
      <c r="P44" s="44" t="s">
        <v>203</v>
      </c>
      <c r="Q44" s="44" t="s">
        <v>203</v>
      </c>
      <c r="R44" s="41" t="s">
        <v>204</v>
      </c>
      <c r="S44" s="65">
        <f>T44+U44+Z44+AA44</f>
        <v>80</v>
      </c>
      <c r="T44" s="66">
        <v>8</v>
      </c>
      <c r="U44" s="67">
        <v>72</v>
      </c>
      <c r="V44" s="68">
        <f>U44-W44</f>
        <v>48</v>
      </c>
      <c r="W44" s="68">
        <v>24</v>
      </c>
      <c r="X44" s="66">
        <v>0</v>
      </c>
      <c r="Y44" s="66"/>
      <c r="Z44" s="66"/>
      <c r="AA44" s="129"/>
      <c r="AB44" s="73">
        <v>0</v>
      </c>
      <c r="AC44" s="74"/>
      <c r="AD44" s="74">
        <v>0</v>
      </c>
      <c r="AE44" s="75"/>
      <c r="AF44" s="143">
        <v>72</v>
      </c>
      <c r="AG44" s="71">
        <v>8</v>
      </c>
      <c r="AH44" s="74"/>
      <c r="AI44" s="157"/>
      <c r="AJ44" s="73">
        <v>0</v>
      </c>
      <c r="AK44" s="74"/>
      <c r="AL44" s="74">
        <v>0</v>
      </c>
      <c r="AM44" s="75"/>
      <c r="AN44" s="73">
        <v>0</v>
      </c>
      <c r="AO44" s="74"/>
      <c r="AP44" s="74">
        <v>0</v>
      </c>
      <c r="AQ44" s="75"/>
    </row>
    <row r="45" spans="1:43" s="6" customFormat="1" ht="15.75" outlineLevel="2" x14ac:dyDescent="0.25">
      <c r="A45" s="5" t="s">
        <v>56</v>
      </c>
      <c r="B45" s="33" t="s">
        <v>34</v>
      </c>
      <c r="C45" s="43" t="s">
        <v>203</v>
      </c>
      <c r="D45" s="44" t="s">
        <v>203</v>
      </c>
      <c r="E45" s="44" t="s">
        <v>203</v>
      </c>
      <c r="F45" s="45" t="s">
        <v>199</v>
      </c>
      <c r="G45" s="44" t="s">
        <v>203</v>
      </c>
      <c r="H45" s="44" t="s">
        <v>203</v>
      </c>
      <c r="I45" s="44" t="s">
        <v>203</v>
      </c>
      <c r="J45" s="41" t="s">
        <v>204</v>
      </c>
      <c r="K45" s="43" t="s">
        <v>203</v>
      </c>
      <c r="L45" s="44" t="s">
        <v>203</v>
      </c>
      <c r="M45" s="44" t="s">
        <v>203</v>
      </c>
      <c r="N45" s="44" t="s">
        <v>203</v>
      </c>
      <c r="O45" s="44" t="s">
        <v>203</v>
      </c>
      <c r="P45" s="44" t="s">
        <v>203</v>
      </c>
      <c r="Q45" s="44" t="s">
        <v>203</v>
      </c>
      <c r="R45" s="41" t="s">
        <v>204</v>
      </c>
      <c r="S45" s="65">
        <f t="shared" ref="S45:S46" si="7">T45+U45+Z45+AA45</f>
        <v>58</v>
      </c>
      <c r="T45" s="66">
        <v>8</v>
      </c>
      <c r="U45" s="67">
        <v>50</v>
      </c>
      <c r="V45" s="68">
        <f t="shared" ref="V45:V46" si="8">U45-W45</f>
        <v>10</v>
      </c>
      <c r="W45" s="68">
        <v>40</v>
      </c>
      <c r="X45" s="66">
        <v>0</v>
      </c>
      <c r="Y45" s="66"/>
      <c r="Z45" s="66"/>
      <c r="AA45" s="129"/>
      <c r="AB45" s="73">
        <v>0</v>
      </c>
      <c r="AC45" s="74"/>
      <c r="AD45" s="74">
        <v>0</v>
      </c>
      <c r="AE45" s="75"/>
      <c r="AF45" s="142">
        <v>0</v>
      </c>
      <c r="AG45" s="74"/>
      <c r="AH45" s="71">
        <v>50</v>
      </c>
      <c r="AI45" s="158">
        <v>8</v>
      </c>
      <c r="AJ45" s="73"/>
      <c r="AK45" s="74"/>
      <c r="AL45" s="74">
        <v>0</v>
      </c>
      <c r="AM45" s="75"/>
      <c r="AN45" s="73"/>
      <c r="AO45" s="74"/>
      <c r="AP45" s="74"/>
      <c r="AQ45" s="75"/>
    </row>
    <row r="46" spans="1:43" s="6" customFormat="1" ht="15.75" outlineLevel="2" x14ac:dyDescent="0.25">
      <c r="A46" s="5" t="s">
        <v>57</v>
      </c>
      <c r="B46" s="33" t="s">
        <v>58</v>
      </c>
      <c r="C46" s="43" t="s">
        <v>203</v>
      </c>
      <c r="D46" s="44" t="s">
        <v>203</v>
      </c>
      <c r="E46" s="44" t="s">
        <v>203</v>
      </c>
      <c r="F46" s="44" t="s">
        <v>203</v>
      </c>
      <c r="G46" s="45" t="s">
        <v>199</v>
      </c>
      <c r="H46" s="44" t="s">
        <v>203</v>
      </c>
      <c r="I46" s="44" t="s">
        <v>203</v>
      </c>
      <c r="J46" s="41" t="s">
        <v>204</v>
      </c>
      <c r="K46" s="43" t="s">
        <v>203</v>
      </c>
      <c r="L46" s="44" t="s">
        <v>203</v>
      </c>
      <c r="M46" s="44" t="s">
        <v>203</v>
      </c>
      <c r="N46" s="44" t="s">
        <v>203</v>
      </c>
      <c r="O46" s="44" t="s">
        <v>203</v>
      </c>
      <c r="P46" s="44" t="s">
        <v>203</v>
      </c>
      <c r="Q46" s="44" t="s">
        <v>203</v>
      </c>
      <c r="R46" s="41" t="s">
        <v>204</v>
      </c>
      <c r="S46" s="65">
        <f t="shared" si="7"/>
        <v>32</v>
      </c>
      <c r="T46" s="66">
        <v>0</v>
      </c>
      <c r="U46" s="67">
        <v>32</v>
      </c>
      <c r="V46" s="68">
        <f t="shared" si="8"/>
        <v>22</v>
      </c>
      <c r="W46" s="68">
        <v>10</v>
      </c>
      <c r="X46" s="66">
        <v>0</v>
      </c>
      <c r="Y46" s="66"/>
      <c r="Z46" s="66"/>
      <c r="AA46" s="129"/>
      <c r="AB46" s="73">
        <v>0</v>
      </c>
      <c r="AC46" s="74"/>
      <c r="AD46" s="74">
        <v>0</v>
      </c>
      <c r="AE46" s="75"/>
      <c r="AF46" s="142">
        <v>0</v>
      </c>
      <c r="AG46" s="74"/>
      <c r="AH46" s="74">
        <v>0</v>
      </c>
      <c r="AI46" s="157"/>
      <c r="AJ46" s="73">
        <v>32</v>
      </c>
      <c r="AK46" s="74"/>
      <c r="AL46" s="74"/>
      <c r="AM46" s="75"/>
      <c r="AN46" s="73">
        <v>0</v>
      </c>
      <c r="AO46" s="74"/>
      <c r="AP46" s="71"/>
      <c r="AQ46" s="72"/>
    </row>
    <row r="47" spans="1:43" s="4" customFormat="1" ht="15.75" outlineLevel="1" x14ac:dyDescent="0.25">
      <c r="A47" s="3" t="s">
        <v>59</v>
      </c>
      <c r="B47" s="30" t="s">
        <v>60</v>
      </c>
      <c r="C47" s="166" t="s">
        <v>220</v>
      </c>
      <c r="D47" s="167"/>
      <c r="E47" s="167"/>
      <c r="F47" s="167"/>
      <c r="G47" s="167"/>
      <c r="H47" s="167"/>
      <c r="I47" s="167"/>
      <c r="J47" s="168"/>
      <c r="K47" s="163" t="s">
        <v>214</v>
      </c>
      <c r="L47" s="164"/>
      <c r="M47" s="164"/>
      <c r="N47" s="164"/>
      <c r="O47" s="164"/>
      <c r="P47" s="164"/>
      <c r="Q47" s="164"/>
      <c r="R47" s="165"/>
      <c r="S47" s="76">
        <f>SUM(S48:S60)</f>
        <v>922</v>
      </c>
      <c r="T47" s="76">
        <f t="shared" ref="T47:AQ47" si="9">SUM(T48:T60)</f>
        <v>46</v>
      </c>
      <c r="U47" s="76">
        <f t="shared" si="9"/>
        <v>852</v>
      </c>
      <c r="V47" s="76">
        <f t="shared" si="9"/>
        <v>432</v>
      </c>
      <c r="W47" s="76">
        <f t="shared" si="9"/>
        <v>420</v>
      </c>
      <c r="X47" s="76">
        <f t="shared" si="9"/>
        <v>0</v>
      </c>
      <c r="Y47" s="76">
        <f t="shared" si="9"/>
        <v>0</v>
      </c>
      <c r="Z47" s="76">
        <f t="shared" si="9"/>
        <v>8</v>
      </c>
      <c r="AA47" s="130">
        <f t="shared" si="9"/>
        <v>16</v>
      </c>
      <c r="AB47" s="154">
        <f t="shared" si="9"/>
        <v>0</v>
      </c>
      <c r="AC47" s="76">
        <f t="shared" si="9"/>
        <v>0</v>
      </c>
      <c r="AD47" s="76">
        <f t="shared" si="9"/>
        <v>0</v>
      </c>
      <c r="AE47" s="155">
        <f t="shared" si="9"/>
        <v>0</v>
      </c>
      <c r="AF47" s="76">
        <f t="shared" si="9"/>
        <v>218</v>
      </c>
      <c r="AG47" s="76">
        <f t="shared" si="9"/>
        <v>0</v>
      </c>
      <c r="AH47" s="76">
        <f t="shared" si="9"/>
        <v>442</v>
      </c>
      <c r="AI47" s="130">
        <f t="shared" si="9"/>
        <v>22</v>
      </c>
      <c r="AJ47" s="154">
        <f t="shared" si="9"/>
        <v>50</v>
      </c>
      <c r="AK47" s="76">
        <f t="shared" si="9"/>
        <v>4</v>
      </c>
      <c r="AL47" s="76">
        <f t="shared" si="9"/>
        <v>110</v>
      </c>
      <c r="AM47" s="155">
        <f t="shared" si="9"/>
        <v>18</v>
      </c>
      <c r="AN47" s="154">
        <f t="shared" si="9"/>
        <v>0</v>
      </c>
      <c r="AO47" s="76">
        <f t="shared" si="9"/>
        <v>0</v>
      </c>
      <c r="AP47" s="76">
        <f t="shared" si="9"/>
        <v>32</v>
      </c>
      <c r="AQ47" s="155">
        <f t="shared" si="9"/>
        <v>2</v>
      </c>
    </row>
    <row r="48" spans="1:43" s="6" customFormat="1" ht="15.75" outlineLevel="2" x14ac:dyDescent="0.25">
      <c r="A48" s="5" t="s">
        <v>178</v>
      </c>
      <c r="B48" s="33" t="s">
        <v>61</v>
      </c>
      <c r="C48" s="43" t="s">
        <v>203</v>
      </c>
      <c r="D48" s="44" t="s">
        <v>203</v>
      </c>
      <c r="E48" s="45" t="s">
        <v>199</v>
      </c>
      <c r="F48" s="44" t="s">
        <v>203</v>
      </c>
      <c r="G48" s="44" t="s">
        <v>203</v>
      </c>
      <c r="H48" s="44" t="s">
        <v>203</v>
      </c>
      <c r="I48" s="44" t="s">
        <v>203</v>
      </c>
      <c r="J48" s="41" t="s">
        <v>204</v>
      </c>
      <c r="K48" s="43" t="s">
        <v>203</v>
      </c>
      <c r="L48" s="44" t="s">
        <v>203</v>
      </c>
      <c r="M48" s="44" t="s">
        <v>203</v>
      </c>
      <c r="N48" s="44" t="s">
        <v>203</v>
      </c>
      <c r="O48" s="44" t="s">
        <v>203</v>
      </c>
      <c r="P48" s="44" t="s">
        <v>203</v>
      </c>
      <c r="Q48" s="44" t="s">
        <v>203</v>
      </c>
      <c r="R48" s="41" t="s">
        <v>204</v>
      </c>
      <c r="S48" s="65">
        <f>T48+U48+Z48+AA48</f>
        <v>74</v>
      </c>
      <c r="T48" s="66"/>
      <c r="U48" s="67">
        <v>74</v>
      </c>
      <c r="V48" s="68">
        <f>U48-W48-X48-Y48</f>
        <v>8</v>
      </c>
      <c r="W48" s="68">
        <v>66</v>
      </c>
      <c r="X48" s="66">
        <v>0</v>
      </c>
      <c r="Y48" s="66"/>
      <c r="Z48" s="66"/>
      <c r="AA48" s="129"/>
      <c r="AB48" s="73">
        <v>0</v>
      </c>
      <c r="AC48" s="74"/>
      <c r="AD48" s="74">
        <v>0</v>
      </c>
      <c r="AE48" s="75"/>
      <c r="AF48" s="143">
        <v>74</v>
      </c>
      <c r="AG48" s="71"/>
      <c r="AH48" s="74">
        <v>0</v>
      </c>
      <c r="AI48" s="157"/>
      <c r="AJ48" s="73">
        <v>0</v>
      </c>
      <c r="AK48" s="74"/>
      <c r="AL48" s="74">
        <v>0</v>
      </c>
      <c r="AM48" s="75"/>
      <c r="AN48" s="73">
        <v>0</v>
      </c>
      <c r="AO48" s="74"/>
      <c r="AP48" s="74">
        <v>0</v>
      </c>
      <c r="AQ48" s="75"/>
    </row>
    <row r="49" spans="1:43" s="6" customFormat="1" ht="15.75" outlineLevel="2" x14ac:dyDescent="0.25">
      <c r="A49" s="5" t="s">
        <v>179</v>
      </c>
      <c r="B49" s="33" t="s">
        <v>62</v>
      </c>
      <c r="C49" s="43" t="s">
        <v>203</v>
      </c>
      <c r="D49" s="44" t="s">
        <v>203</v>
      </c>
      <c r="E49" s="44" t="s">
        <v>203</v>
      </c>
      <c r="F49" s="44" t="s">
        <v>203</v>
      </c>
      <c r="G49" s="44" t="s">
        <v>203</v>
      </c>
      <c r="H49" s="44" t="s">
        <v>203</v>
      </c>
      <c r="I49" s="44" t="s">
        <v>203</v>
      </c>
      <c r="J49" s="41" t="s">
        <v>204</v>
      </c>
      <c r="K49" s="43" t="s">
        <v>203</v>
      </c>
      <c r="L49" s="44" t="s">
        <v>203</v>
      </c>
      <c r="M49" s="44" t="s">
        <v>203</v>
      </c>
      <c r="N49" s="44" t="s">
        <v>201</v>
      </c>
      <c r="O49" s="44" t="s">
        <v>203</v>
      </c>
      <c r="P49" s="44" t="s">
        <v>203</v>
      </c>
      <c r="Q49" s="44" t="s">
        <v>203</v>
      </c>
      <c r="R49" s="41" t="s">
        <v>204</v>
      </c>
      <c r="S49" s="65">
        <f t="shared" ref="S49:S60" si="10">T49+U49+Z49+AA49</f>
        <v>152</v>
      </c>
      <c r="T49" s="66">
        <v>6</v>
      </c>
      <c r="U49" s="67">
        <v>134</v>
      </c>
      <c r="V49" s="68">
        <f t="shared" ref="V49:V60" si="11">U49-W49-X49-Y49</f>
        <v>68</v>
      </c>
      <c r="W49" s="68">
        <v>66</v>
      </c>
      <c r="X49" s="66">
        <v>0</v>
      </c>
      <c r="Y49" s="66"/>
      <c r="Z49" s="66">
        <v>4</v>
      </c>
      <c r="AA49" s="129">
        <v>8</v>
      </c>
      <c r="AB49" s="73">
        <v>0</v>
      </c>
      <c r="AC49" s="74"/>
      <c r="AD49" s="74">
        <v>0</v>
      </c>
      <c r="AE49" s="75"/>
      <c r="AF49" s="143">
        <v>54</v>
      </c>
      <c r="AG49" s="71"/>
      <c r="AH49" s="71">
        <v>80</v>
      </c>
      <c r="AI49" s="158">
        <v>6</v>
      </c>
      <c r="AJ49" s="73">
        <v>0</v>
      </c>
      <c r="AK49" s="74"/>
      <c r="AL49" s="74">
        <v>0</v>
      </c>
      <c r="AM49" s="75"/>
      <c r="AN49" s="73">
        <v>0</v>
      </c>
      <c r="AO49" s="74"/>
      <c r="AP49" s="74">
        <v>0</v>
      </c>
      <c r="AQ49" s="75"/>
    </row>
    <row r="50" spans="1:43" s="6" customFormat="1" ht="15.75" outlineLevel="2" x14ac:dyDescent="0.25">
      <c r="A50" s="5" t="s">
        <v>180</v>
      </c>
      <c r="B50" s="33" t="s">
        <v>63</v>
      </c>
      <c r="C50" s="43" t="s">
        <v>203</v>
      </c>
      <c r="D50" s="44" t="s">
        <v>203</v>
      </c>
      <c r="E50" s="47"/>
      <c r="F50" s="45" t="s">
        <v>199</v>
      </c>
      <c r="G50" s="44" t="s">
        <v>203</v>
      </c>
      <c r="H50" s="44" t="s">
        <v>203</v>
      </c>
      <c r="I50" s="44" t="s">
        <v>203</v>
      </c>
      <c r="J50" s="41" t="s">
        <v>204</v>
      </c>
      <c r="K50" s="43" t="s">
        <v>203</v>
      </c>
      <c r="L50" s="44" t="s">
        <v>203</v>
      </c>
      <c r="M50" s="44" t="s">
        <v>203</v>
      </c>
      <c r="N50" s="44" t="s">
        <v>203</v>
      </c>
      <c r="O50" s="44" t="s">
        <v>203</v>
      </c>
      <c r="P50" s="44" t="s">
        <v>203</v>
      </c>
      <c r="Q50" s="44" t="s">
        <v>203</v>
      </c>
      <c r="R50" s="41" t="s">
        <v>204</v>
      </c>
      <c r="S50" s="65">
        <f t="shared" si="10"/>
        <v>38</v>
      </c>
      <c r="T50" s="66">
        <v>0</v>
      </c>
      <c r="U50" s="67">
        <v>38</v>
      </c>
      <c r="V50" s="68">
        <f t="shared" si="11"/>
        <v>20</v>
      </c>
      <c r="W50" s="68">
        <v>18</v>
      </c>
      <c r="X50" s="66">
        <v>0</v>
      </c>
      <c r="Y50" s="66"/>
      <c r="Z50" s="66"/>
      <c r="AA50" s="129"/>
      <c r="AB50" s="73">
        <v>0</v>
      </c>
      <c r="AC50" s="74"/>
      <c r="AD50" s="74">
        <v>0</v>
      </c>
      <c r="AE50" s="75"/>
      <c r="AF50" s="142">
        <v>0</v>
      </c>
      <c r="AG50" s="74"/>
      <c r="AH50" s="71">
        <v>38</v>
      </c>
      <c r="AI50" s="158"/>
      <c r="AJ50" s="73">
        <v>0</v>
      </c>
      <c r="AK50" s="74"/>
      <c r="AL50" s="74">
        <v>0</v>
      </c>
      <c r="AM50" s="75"/>
      <c r="AN50" s="73">
        <v>0</v>
      </c>
      <c r="AO50" s="74"/>
      <c r="AP50" s="74">
        <v>0</v>
      </c>
      <c r="AQ50" s="75"/>
    </row>
    <row r="51" spans="1:43" s="6" customFormat="1" ht="15.75" outlineLevel="2" x14ac:dyDescent="0.25">
      <c r="A51" s="5" t="s">
        <v>181</v>
      </c>
      <c r="B51" s="33" t="s">
        <v>64</v>
      </c>
      <c r="C51" s="43" t="s">
        <v>203</v>
      </c>
      <c r="D51" s="44" t="s">
        <v>203</v>
      </c>
      <c r="E51" s="44" t="s">
        <v>203</v>
      </c>
      <c r="F51" s="44" t="s">
        <v>203</v>
      </c>
      <c r="G51" s="44" t="s">
        <v>203</v>
      </c>
      <c r="H51" s="44" t="s">
        <v>203</v>
      </c>
      <c r="I51" s="44" t="s">
        <v>203</v>
      </c>
      <c r="J51" s="41" t="s">
        <v>204</v>
      </c>
      <c r="K51" s="43" t="s">
        <v>203</v>
      </c>
      <c r="L51" s="44" t="s">
        <v>203</v>
      </c>
      <c r="M51" s="44" t="s">
        <v>221</v>
      </c>
      <c r="N51" s="44" t="s">
        <v>203</v>
      </c>
      <c r="O51" s="44" t="s">
        <v>203</v>
      </c>
      <c r="P51" s="44" t="s">
        <v>203</v>
      </c>
      <c r="Q51" s="44" t="s">
        <v>203</v>
      </c>
      <c r="R51" s="41" t="s">
        <v>204</v>
      </c>
      <c r="S51" s="65">
        <f t="shared" si="10"/>
        <v>102</v>
      </c>
      <c r="T51" s="66"/>
      <c r="U51" s="67">
        <v>90</v>
      </c>
      <c r="V51" s="68">
        <f t="shared" si="11"/>
        <v>60</v>
      </c>
      <c r="W51" s="68">
        <v>30</v>
      </c>
      <c r="X51" s="66">
        <v>0</v>
      </c>
      <c r="Y51" s="66"/>
      <c r="Z51" s="66">
        <v>4</v>
      </c>
      <c r="AA51" s="129">
        <v>8</v>
      </c>
      <c r="AB51" s="73">
        <v>0</v>
      </c>
      <c r="AC51" s="74"/>
      <c r="AD51" s="74">
        <v>0</v>
      </c>
      <c r="AE51" s="75"/>
      <c r="AF51" s="143">
        <v>90</v>
      </c>
      <c r="AG51" s="71"/>
      <c r="AH51" s="74">
        <v>0</v>
      </c>
      <c r="AI51" s="157"/>
      <c r="AJ51" s="73">
        <v>0</v>
      </c>
      <c r="AK51" s="74"/>
      <c r="AL51" s="74">
        <v>0</v>
      </c>
      <c r="AM51" s="75"/>
      <c r="AN51" s="73">
        <v>0</v>
      </c>
      <c r="AO51" s="74"/>
      <c r="AP51" s="74">
        <v>0</v>
      </c>
      <c r="AQ51" s="75"/>
    </row>
    <row r="52" spans="1:43" s="6" customFormat="1" ht="15.75" outlineLevel="2" x14ac:dyDescent="0.25">
      <c r="A52" s="5" t="s">
        <v>182</v>
      </c>
      <c r="B52" s="33" t="s">
        <v>65</v>
      </c>
      <c r="C52" s="43" t="s">
        <v>203</v>
      </c>
      <c r="D52" s="44" t="s">
        <v>203</v>
      </c>
      <c r="E52" s="44" t="s">
        <v>203</v>
      </c>
      <c r="F52" s="45" t="s">
        <v>199</v>
      </c>
      <c r="G52" s="44" t="s">
        <v>203</v>
      </c>
      <c r="H52" s="44" t="s">
        <v>203</v>
      </c>
      <c r="I52" s="44" t="s">
        <v>203</v>
      </c>
      <c r="J52" s="41" t="s">
        <v>204</v>
      </c>
      <c r="K52" s="43" t="s">
        <v>203</v>
      </c>
      <c r="L52" s="44" t="s">
        <v>203</v>
      </c>
      <c r="M52" s="44" t="s">
        <v>203</v>
      </c>
      <c r="N52" s="44" t="s">
        <v>203</v>
      </c>
      <c r="O52" s="44" t="s">
        <v>203</v>
      </c>
      <c r="P52" s="44" t="s">
        <v>203</v>
      </c>
      <c r="Q52" s="44" t="s">
        <v>203</v>
      </c>
      <c r="R52" s="41" t="s">
        <v>204</v>
      </c>
      <c r="S52" s="65">
        <f t="shared" si="10"/>
        <v>60</v>
      </c>
      <c r="T52" s="66"/>
      <c r="U52" s="67">
        <v>60</v>
      </c>
      <c r="V52" s="68">
        <f t="shared" si="11"/>
        <v>30</v>
      </c>
      <c r="W52" s="68">
        <v>30</v>
      </c>
      <c r="X52" s="66">
        <v>0</v>
      </c>
      <c r="Y52" s="66"/>
      <c r="Z52" s="66"/>
      <c r="AA52" s="129"/>
      <c r="AB52" s="73">
        <v>0</v>
      </c>
      <c r="AC52" s="74"/>
      <c r="AD52" s="74">
        <v>0</v>
      </c>
      <c r="AE52" s="75"/>
      <c r="AF52" s="142">
        <v>0</v>
      </c>
      <c r="AG52" s="74"/>
      <c r="AH52" s="74">
        <v>60</v>
      </c>
      <c r="AI52" s="157"/>
      <c r="AJ52" s="73">
        <v>0</v>
      </c>
      <c r="AK52" s="74"/>
      <c r="AL52" s="71"/>
      <c r="AM52" s="72"/>
      <c r="AN52" s="73">
        <v>0</v>
      </c>
      <c r="AO52" s="74"/>
      <c r="AP52" s="74">
        <v>0</v>
      </c>
      <c r="AQ52" s="75"/>
    </row>
    <row r="53" spans="1:43" s="6" customFormat="1" ht="26.25" outlineLevel="2" x14ac:dyDescent="0.25">
      <c r="A53" s="5" t="s">
        <v>183</v>
      </c>
      <c r="B53" s="33" t="s">
        <v>66</v>
      </c>
      <c r="C53" s="43" t="s">
        <v>203</v>
      </c>
      <c r="D53" s="44" t="s">
        <v>203</v>
      </c>
      <c r="E53" s="44" t="s">
        <v>203</v>
      </c>
      <c r="F53" s="45" t="s">
        <v>199</v>
      </c>
      <c r="G53" s="44" t="s">
        <v>203</v>
      </c>
      <c r="H53" s="44" t="s">
        <v>203</v>
      </c>
      <c r="I53" s="44" t="s">
        <v>203</v>
      </c>
      <c r="J53" s="41" t="s">
        <v>204</v>
      </c>
      <c r="K53" s="43" t="s">
        <v>203</v>
      </c>
      <c r="L53" s="44" t="s">
        <v>203</v>
      </c>
      <c r="M53" s="44" t="s">
        <v>203</v>
      </c>
      <c r="N53" s="44" t="s">
        <v>203</v>
      </c>
      <c r="O53" s="44" t="s">
        <v>203</v>
      </c>
      <c r="P53" s="44" t="s">
        <v>203</v>
      </c>
      <c r="Q53" s="44" t="s">
        <v>203</v>
      </c>
      <c r="R53" s="41" t="s">
        <v>204</v>
      </c>
      <c r="S53" s="65">
        <f t="shared" si="10"/>
        <v>92</v>
      </c>
      <c r="T53" s="66">
        <v>8</v>
      </c>
      <c r="U53" s="67">
        <v>84</v>
      </c>
      <c r="V53" s="68">
        <f t="shared" si="11"/>
        <v>12</v>
      </c>
      <c r="W53" s="68">
        <v>72</v>
      </c>
      <c r="X53" s="66">
        <v>0</v>
      </c>
      <c r="Y53" s="66"/>
      <c r="Z53" s="66"/>
      <c r="AA53" s="129"/>
      <c r="AB53" s="73">
        <v>0</v>
      </c>
      <c r="AC53" s="74"/>
      <c r="AD53" s="74">
        <v>0</v>
      </c>
      <c r="AE53" s="75"/>
      <c r="AF53" s="142">
        <v>0</v>
      </c>
      <c r="AG53" s="74"/>
      <c r="AH53" s="74">
        <v>84</v>
      </c>
      <c r="AI53" s="157">
        <v>8</v>
      </c>
      <c r="AJ53" s="70"/>
      <c r="AK53" s="71"/>
      <c r="AL53" s="71"/>
      <c r="AM53" s="72"/>
      <c r="AN53" s="73"/>
      <c r="AO53" s="74"/>
      <c r="AP53" s="74"/>
      <c r="AQ53" s="75"/>
    </row>
    <row r="54" spans="1:43" s="6" customFormat="1" ht="15.75" outlineLevel="2" x14ac:dyDescent="0.25">
      <c r="A54" s="5" t="s">
        <v>184</v>
      </c>
      <c r="B54" s="33" t="s">
        <v>176</v>
      </c>
      <c r="C54" s="43" t="s">
        <v>203</v>
      </c>
      <c r="D54" s="44" t="s">
        <v>203</v>
      </c>
      <c r="E54" s="44" t="s">
        <v>203</v>
      </c>
      <c r="F54" s="44" t="s">
        <v>203</v>
      </c>
      <c r="G54" s="44" t="s">
        <v>203</v>
      </c>
      <c r="H54" s="45" t="s">
        <v>199</v>
      </c>
      <c r="I54" s="44" t="s">
        <v>203</v>
      </c>
      <c r="J54" s="41" t="s">
        <v>204</v>
      </c>
      <c r="K54" s="43" t="s">
        <v>203</v>
      </c>
      <c r="L54" s="44" t="s">
        <v>203</v>
      </c>
      <c r="M54" s="44" t="s">
        <v>203</v>
      </c>
      <c r="N54" s="44" t="s">
        <v>203</v>
      </c>
      <c r="O54" s="44" t="s">
        <v>203</v>
      </c>
      <c r="P54" s="44" t="s">
        <v>203</v>
      </c>
      <c r="Q54" s="44" t="s">
        <v>203</v>
      </c>
      <c r="R54" s="41" t="s">
        <v>204</v>
      </c>
      <c r="S54" s="65">
        <f t="shared" si="10"/>
        <v>98</v>
      </c>
      <c r="T54" s="66">
        <v>10</v>
      </c>
      <c r="U54" s="67">
        <v>88</v>
      </c>
      <c r="V54" s="68">
        <f t="shared" si="11"/>
        <v>78</v>
      </c>
      <c r="W54" s="68">
        <v>10</v>
      </c>
      <c r="X54" s="66"/>
      <c r="Y54" s="66"/>
      <c r="Z54" s="66"/>
      <c r="AA54" s="129"/>
      <c r="AB54" s="73">
        <v>0</v>
      </c>
      <c r="AC54" s="74"/>
      <c r="AD54" s="74">
        <v>0</v>
      </c>
      <c r="AE54" s="75"/>
      <c r="AF54" s="142">
        <v>0</v>
      </c>
      <c r="AG54" s="74"/>
      <c r="AH54" s="74">
        <v>0</v>
      </c>
      <c r="AI54" s="157"/>
      <c r="AJ54" s="73">
        <v>50</v>
      </c>
      <c r="AK54" s="74">
        <v>4</v>
      </c>
      <c r="AL54" s="74">
        <v>38</v>
      </c>
      <c r="AM54" s="75">
        <v>6</v>
      </c>
      <c r="AN54" s="73">
        <v>0</v>
      </c>
      <c r="AO54" s="74"/>
      <c r="AP54" s="71"/>
      <c r="AQ54" s="72"/>
    </row>
    <row r="55" spans="1:43" s="6" customFormat="1" ht="15.75" outlineLevel="2" x14ac:dyDescent="0.25">
      <c r="A55" s="5" t="s">
        <v>185</v>
      </c>
      <c r="B55" s="33" t="s">
        <v>67</v>
      </c>
      <c r="C55" s="43" t="s">
        <v>203</v>
      </c>
      <c r="D55" s="44" t="s">
        <v>203</v>
      </c>
      <c r="E55" s="44" t="s">
        <v>203</v>
      </c>
      <c r="F55" s="44" t="s">
        <v>203</v>
      </c>
      <c r="G55" s="44" t="s">
        <v>203</v>
      </c>
      <c r="H55" s="45" t="s">
        <v>199</v>
      </c>
      <c r="I55" s="44" t="s">
        <v>203</v>
      </c>
      <c r="J55" s="41" t="s">
        <v>204</v>
      </c>
      <c r="K55" s="43" t="s">
        <v>203</v>
      </c>
      <c r="L55" s="44" t="s">
        <v>203</v>
      </c>
      <c r="M55" s="44" t="s">
        <v>203</v>
      </c>
      <c r="N55" s="44" t="s">
        <v>203</v>
      </c>
      <c r="O55" s="44" t="s">
        <v>203</v>
      </c>
      <c r="P55" s="44" t="s">
        <v>203</v>
      </c>
      <c r="Q55" s="44" t="s">
        <v>203</v>
      </c>
      <c r="R55" s="41" t="s">
        <v>204</v>
      </c>
      <c r="S55" s="65">
        <f t="shared" si="10"/>
        <v>42</v>
      </c>
      <c r="T55" s="66">
        <v>6</v>
      </c>
      <c r="U55" s="67">
        <v>36</v>
      </c>
      <c r="V55" s="68">
        <f t="shared" si="11"/>
        <v>30</v>
      </c>
      <c r="W55" s="68">
        <v>6</v>
      </c>
      <c r="X55" s="66"/>
      <c r="Y55" s="66"/>
      <c r="Z55" s="66"/>
      <c r="AA55" s="129"/>
      <c r="AB55" s="73">
        <v>0</v>
      </c>
      <c r="AC55" s="74"/>
      <c r="AD55" s="74">
        <v>0</v>
      </c>
      <c r="AE55" s="75"/>
      <c r="AF55" s="142">
        <v>0</v>
      </c>
      <c r="AG55" s="74"/>
      <c r="AH55" s="74">
        <v>0</v>
      </c>
      <c r="AI55" s="157"/>
      <c r="AJ55" s="73"/>
      <c r="AK55" s="74"/>
      <c r="AL55" s="74">
        <v>36</v>
      </c>
      <c r="AM55" s="75">
        <v>6</v>
      </c>
      <c r="AN55" s="73">
        <v>0</v>
      </c>
      <c r="AO55" s="74"/>
      <c r="AP55" s="71"/>
      <c r="AQ55" s="72"/>
    </row>
    <row r="56" spans="1:43" s="6" customFormat="1" ht="15.75" outlineLevel="2" x14ac:dyDescent="0.25">
      <c r="A56" s="5" t="s">
        <v>186</v>
      </c>
      <c r="B56" s="33" t="s">
        <v>68</v>
      </c>
      <c r="C56" s="43" t="s">
        <v>203</v>
      </c>
      <c r="D56" s="44" t="s">
        <v>203</v>
      </c>
      <c r="E56" s="44" t="s">
        <v>203</v>
      </c>
      <c r="F56" s="45" t="s">
        <v>199</v>
      </c>
      <c r="G56" s="44" t="s">
        <v>203</v>
      </c>
      <c r="H56" s="44" t="s">
        <v>203</v>
      </c>
      <c r="I56" s="44" t="s">
        <v>203</v>
      </c>
      <c r="J56" s="41" t="s">
        <v>204</v>
      </c>
      <c r="K56" s="43" t="s">
        <v>203</v>
      </c>
      <c r="L56" s="44" t="s">
        <v>203</v>
      </c>
      <c r="M56" s="44" t="s">
        <v>203</v>
      </c>
      <c r="N56" s="44" t="s">
        <v>203</v>
      </c>
      <c r="O56" s="44" t="s">
        <v>203</v>
      </c>
      <c r="P56" s="44" t="s">
        <v>203</v>
      </c>
      <c r="Q56" s="44" t="s">
        <v>203</v>
      </c>
      <c r="R56" s="41" t="s">
        <v>204</v>
      </c>
      <c r="S56" s="65">
        <f t="shared" si="10"/>
        <v>68</v>
      </c>
      <c r="T56" s="66">
        <v>0</v>
      </c>
      <c r="U56" s="67">
        <v>68</v>
      </c>
      <c r="V56" s="68">
        <f t="shared" si="11"/>
        <v>34</v>
      </c>
      <c r="W56" s="66">
        <v>34</v>
      </c>
      <c r="X56" s="66"/>
      <c r="Y56" s="66"/>
      <c r="Z56" s="66"/>
      <c r="AA56" s="129"/>
      <c r="AB56" s="73">
        <v>0</v>
      </c>
      <c r="AC56" s="74"/>
      <c r="AD56" s="74">
        <v>0</v>
      </c>
      <c r="AE56" s="75"/>
      <c r="AF56" s="142">
        <v>0</v>
      </c>
      <c r="AG56" s="74"/>
      <c r="AH56" s="71">
        <v>68</v>
      </c>
      <c r="AI56" s="158"/>
      <c r="AJ56" s="73"/>
      <c r="AK56" s="74"/>
      <c r="AL56" s="74">
        <v>0</v>
      </c>
      <c r="AM56" s="75"/>
      <c r="AN56" s="73">
        <v>0</v>
      </c>
      <c r="AO56" s="74"/>
      <c r="AP56" s="74">
        <v>0</v>
      </c>
      <c r="AQ56" s="75"/>
    </row>
    <row r="57" spans="1:43" s="6" customFormat="1" ht="15.75" outlineLevel="2" x14ac:dyDescent="0.25">
      <c r="A57" s="5" t="s">
        <v>187</v>
      </c>
      <c r="B57" s="58" t="s">
        <v>69</v>
      </c>
      <c r="C57" s="43" t="s">
        <v>203</v>
      </c>
      <c r="D57" s="44" t="s">
        <v>203</v>
      </c>
      <c r="E57" s="44" t="s">
        <v>203</v>
      </c>
      <c r="F57" s="45" t="s">
        <v>199</v>
      </c>
      <c r="G57" s="44" t="s">
        <v>203</v>
      </c>
      <c r="H57" s="44" t="s">
        <v>203</v>
      </c>
      <c r="I57" s="44" t="s">
        <v>203</v>
      </c>
      <c r="J57" s="41" t="s">
        <v>204</v>
      </c>
      <c r="K57" s="43" t="s">
        <v>203</v>
      </c>
      <c r="L57" s="44" t="s">
        <v>203</v>
      </c>
      <c r="M57" s="44" t="s">
        <v>203</v>
      </c>
      <c r="N57" s="44" t="s">
        <v>203</v>
      </c>
      <c r="O57" s="44" t="s">
        <v>203</v>
      </c>
      <c r="P57" s="44" t="s">
        <v>203</v>
      </c>
      <c r="Q57" s="44" t="s">
        <v>203</v>
      </c>
      <c r="R57" s="41" t="s">
        <v>204</v>
      </c>
      <c r="S57" s="65">
        <f t="shared" si="10"/>
        <v>88</v>
      </c>
      <c r="T57" s="66">
        <v>8</v>
      </c>
      <c r="U57" s="67">
        <v>80</v>
      </c>
      <c r="V57" s="68">
        <f t="shared" si="11"/>
        <v>2</v>
      </c>
      <c r="W57" s="68">
        <v>78</v>
      </c>
      <c r="X57" s="66">
        <v>0</v>
      </c>
      <c r="Y57" s="66"/>
      <c r="Z57" s="66"/>
      <c r="AA57" s="129"/>
      <c r="AB57" s="73">
        <v>0</v>
      </c>
      <c r="AC57" s="74"/>
      <c r="AD57" s="74">
        <v>0</v>
      </c>
      <c r="AE57" s="75"/>
      <c r="AF57" s="143"/>
      <c r="AG57" s="71"/>
      <c r="AH57" s="74">
        <v>80</v>
      </c>
      <c r="AI57" s="157">
        <v>8</v>
      </c>
      <c r="AJ57" s="73"/>
      <c r="AK57" s="74"/>
      <c r="AL57" s="74">
        <v>0</v>
      </c>
      <c r="AM57" s="75"/>
      <c r="AN57" s="73">
        <v>0</v>
      </c>
      <c r="AO57" s="74"/>
      <c r="AP57" s="74">
        <v>0</v>
      </c>
      <c r="AQ57" s="75"/>
    </row>
    <row r="58" spans="1:43" s="6" customFormat="1" ht="15.75" outlineLevel="2" x14ac:dyDescent="0.25">
      <c r="A58" s="5" t="s">
        <v>188</v>
      </c>
      <c r="B58" s="58" t="s">
        <v>70</v>
      </c>
      <c r="C58" s="43" t="s">
        <v>203</v>
      </c>
      <c r="D58" s="44" t="s">
        <v>203</v>
      </c>
      <c r="E58" s="44" t="s">
        <v>203</v>
      </c>
      <c r="F58" s="44" t="s">
        <v>203</v>
      </c>
      <c r="G58" s="44" t="s">
        <v>203</v>
      </c>
      <c r="H58" s="45" t="s">
        <v>199</v>
      </c>
      <c r="I58" s="44" t="s">
        <v>203</v>
      </c>
      <c r="J58" s="41" t="s">
        <v>204</v>
      </c>
      <c r="K58" s="43" t="s">
        <v>203</v>
      </c>
      <c r="L58" s="44" t="s">
        <v>203</v>
      </c>
      <c r="M58" s="44" t="s">
        <v>203</v>
      </c>
      <c r="N58" s="44" t="s">
        <v>203</v>
      </c>
      <c r="O58" s="44" t="s">
        <v>203</v>
      </c>
      <c r="P58" s="44" t="s">
        <v>203</v>
      </c>
      <c r="Q58" s="44" t="s">
        <v>203</v>
      </c>
      <c r="R58" s="41" t="s">
        <v>204</v>
      </c>
      <c r="S58" s="65">
        <f t="shared" si="10"/>
        <v>42</v>
      </c>
      <c r="T58" s="66">
        <v>6</v>
      </c>
      <c r="U58" s="67">
        <v>36</v>
      </c>
      <c r="V58" s="68">
        <f t="shared" si="11"/>
        <v>26</v>
      </c>
      <c r="W58" s="68">
        <v>10</v>
      </c>
      <c r="X58" s="66">
        <v>0</v>
      </c>
      <c r="Y58" s="66"/>
      <c r="Z58" s="66"/>
      <c r="AA58" s="129"/>
      <c r="AB58" s="73">
        <v>0</v>
      </c>
      <c r="AC58" s="74"/>
      <c r="AD58" s="74">
        <v>0</v>
      </c>
      <c r="AE58" s="75"/>
      <c r="AF58" s="142"/>
      <c r="AG58" s="74"/>
      <c r="AH58" s="74">
        <v>0</v>
      </c>
      <c r="AI58" s="157"/>
      <c r="AJ58" s="73"/>
      <c r="AK58" s="74"/>
      <c r="AL58" s="74">
        <v>36</v>
      </c>
      <c r="AM58" s="75">
        <v>6</v>
      </c>
      <c r="AN58" s="73"/>
      <c r="AO58" s="74"/>
      <c r="AP58" s="71"/>
      <c r="AQ58" s="72"/>
    </row>
    <row r="59" spans="1:43" s="6" customFormat="1" ht="33" customHeight="1" outlineLevel="2" x14ac:dyDescent="0.25">
      <c r="A59" s="5" t="s">
        <v>189</v>
      </c>
      <c r="B59" s="59" t="s">
        <v>174</v>
      </c>
      <c r="C59" s="43" t="s">
        <v>203</v>
      </c>
      <c r="D59" s="44" t="s">
        <v>203</v>
      </c>
      <c r="E59" s="44" t="s">
        <v>203</v>
      </c>
      <c r="F59" s="45" t="s">
        <v>199</v>
      </c>
      <c r="G59" s="44" t="s">
        <v>203</v>
      </c>
      <c r="H59" s="44" t="s">
        <v>203</v>
      </c>
      <c r="I59" s="44" t="s">
        <v>203</v>
      </c>
      <c r="J59" s="41" t="s">
        <v>204</v>
      </c>
      <c r="K59" s="43" t="s">
        <v>203</v>
      </c>
      <c r="L59" s="44" t="s">
        <v>203</v>
      </c>
      <c r="M59" s="44" t="s">
        <v>203</v>
      </c>
      <c r="N59" s="44" t="s">
        <v>203</v>
      </c>
      <c r="O59" s="44" t="s">
        <v>203</v>
      </c>
      <c r="P59" s="44" t="s">
        <v>203</v>
      </c>
      <c r="Q59" s="44" t="s">
        <v>203</v>
      </c>
      <c r="R59" s="41" t="s">
        <v>204</v>
      </c>
      <c r="S59" s="65">
        <f t="shared" si="10"/>
        <v>32</v>
      </c>
      <c r="T59" s="66"/>
      <c r="U59" s="77">
        <v>32</v>
      </c>
      <c r="V59" s="68">
        <f t="shared" si="11"/>
        <v>32</v>
      </c>
      <c r="W59" s="78"/>
      <c r="X59" s="79"/>
      <c r="Y59" s="79"/>
      <c r="Z59" s="79"/>
      <c r="AA59" s="131"/>
      <c r="AB59" s="81"/>
      <c r="AC59" s="79"/>
      <c r="AD59" s="79"/>
      <c r="AE59" s="80"/>
      <c r="AF59" s="144"/>
      <c r="AG59" s="79"/>
      <c r="AH59" s="79">
        <v>32</v>
      </c>
      <c r="AI59" s="131"/>
      <c r="AJ59" s="81"/>
      <c r="AK59" s="79"/>
      <c r="AL59" s="79"/>
      <c r="AM59" s="80"/>
      <c r="AN59" s="81"/>
      <c r="AO59" s="79"/>
      <c r="AP59" s="78"/>
      <c r="AQ59" s="82"/>
    </row>
    <row r="60" spans="1:43" s="4" customFormat="1" ht="25.5" outlineLevel="1" x14ac:dyDescent="0.25">
      <c r="A60" s="5" t="s">
        <v>190</v>
      </c>
      <c r="B60" s="60" t="s">
        <v>141</v>
      </c>
      <c r="C60" s="43" t="s">
        <v>203</v>
      </c>
      <c r="D60" s="44" t="s">
        <v>203</v>
      </c>
      <c r="E60" s="44" t="s">
        <v>203</v>
      </c>
      <c r="F60" s="44" t="s">
        <v>203</v>
      </c>
      <c r="G60" s="44" t="s">
        <v>203</v>
      </c>
      <c r="H60" s="44" t="s">
        <v>203</v>
      </c>
      <c r="I60" s="44" t="s">
        <v>203</v>
      </c>
      <c r="J60" s="45" t="s">
        <v>219</v>
      </c>
      <c r="K60" s="43" t="s">
        <v>203</v>
      </c>
      <c r="L60" s="44" t="s">
        <v>203</v>
      </c>
      <c r="M60" s="44" t="s">
        <v>203</v>
      </c>
      <c r="N60" s="44" t="s">
        <v>203</v>
      </c>
      <c r="O60" s="44" t="s">
        <v>203</v>
      </c>
      <c r="P60" s="44" t="s">
        <v>203</v>
      </c>
      <c r="Q60" s="44" t="s">
        <v>203</v>
      </c>
      <c r="R60" s="41" t="s">
        <v>204</v>
      </c>
      <c r="S60" s="65">
        <f t="shared" si="10"/>
        <v>34</v>
      </c>
      <c r="T60" s="83">
        <v>2</v>
      </c>
      <c r="U60" s="84">
        <v>32</v>
      </c>
      <c r="V60" s="68">
        <f t="shared" si="11"/>
        <v>32</v>
      </c>
      <c r="W60" s="85">
        <v>0</v>
      </c>
      <c r="X60" s="85"/>
      <c r="Y60" s="85"/>
      <c r="Z60" s="85"/>
      <c r="AA60" s="132"/>
      <c r="AB60" s="86"/>
      <c r="AC60" s="87"/>
      <c r="AD60" s="88"/>
      <c r="AE60" s="89"/>
      <c r="AF60" s="145"/>
      <c r="AG60" s="88"/>
      <c r="AH60" s="88"/>
      <c r="AI60" s="159"/>
      <c r="AJ60" s="90"/>
      <c r="AK60" s="88"/>
      <c r="AL60" s="88"/>
      <c r="AM60" s="89"/>
      <c r="AN60" s="90"/>
      <c r="AO60" s="88"/>
      <c r="AP60" s="88">
        <v>32</v>
      </c>
      <c r="AQ60" s="89">
        <v>2</v>
      </c>
    </row>
    <row r="61" spans="1:43" s="4" customFormat="1" ht="15.75" outlineLevel="1" x14ac:dyDescent="0.25">
      <c r="A61" s="3" t="s">
        <v>71</v>
      </c>
      <c r="B61" s="30" t="s">
        <v>72</v>
      </c>
      <c r="C61" s="163" t="s">
        <v>220</v>
      </c>
      <c r="D61" s="164"/>
      <c r="E61" s="164"/>
      <c r="F61" s="164"/>
      <c r="G61" s="164"/>
      <c r="H61" s="164"/>
      <c r="I61" s="164"/>
      <c r="J61" s="165"/>
      <c r="K61" s="163" t="s">
        <v>233</v>
      </c>
      <c r="L61" s="164"/>
      <c r="M61" s="164"/>
      <c r="N61" s="164"/>
      <c r="O61" s="164"/>
      <c r="P61" s="164"/>
      <c r="Q61" s="164"/>
      <c r="R61" s="165"/>
      <c r="S61" s="91">
        <f>S62+S70+S76+S81+S87+S91</f>
        <v>2648</v>
      </c>
      <c r="T61" s="92">
        <f t="shared" ref="T61:AQ61" si="12">T62+T70+T76+T81+T87</f>
        <v>102</v>
      </c>
      <c r="U61" s="92">
        <f t="shared" si="12"/>
        <v>2246</v>
      </c>
      <c r="V61" s="92">
        <f t="shared" si="12"/>
        <v>724</v>
      </c>
      <c r="W61" s="92">
        <f t="shared" si="12"/>
        <v>610</v>
      </c>
      <c r="X61" s="92">
        <f t="shared" si="12"/>
        <v>120</v>
      </c>
      <c r="Y61" s="92">
        <f t="shared" si="12"/>
        <v>792</v>
      </c>
      <c r="Z61" s="92">
        <f t="shared" si="12"/>
        <v>44</v>
      </c>
      <c r="AA61" s="133">
        <f t="shared" si="12"/>
        <v>112</v>
      </c>
      <c r="AB61" s="94">
        <f t="shared" si="12"/>
        <v>0</v>
      </c>
      <c r="AC61" s="92">
        <f t="shared" si="12"/>
        <v>0</v>
      </c>
      <c r="AD61" s="92">
        <f t="shared" si="12"/>
        <v>0</v>
      </c>
      <c r="AE61" s="93">
        <f t="shared" si="12"/>
        <v>0</v>
      </c>
      <c r="AF61" s="91">
        <f t="shared" si="12"/>
        <v>244</v>
      </c>
      <c r="AG61" s="92">
        <f t="shared" si="12"/>
        <v>8</v>
      </c>
      <c r="AH61" s="92">
        <f t="shared" si="12"/>
        <v>224</v>
      </c>
      <c r="AI61" s="133">
        <f t="shared" si="12"/>
        <v>8</v>
      </c>
      <c r="AJ61" s="94">
        <f t="shared" si="12"/>
        <v>404</v>
      </c>
      <c r="AK61" s="92">
        <f t="shared" si="12"/>
        <v>12</v>
      </c>
      <c r="AL61" s="92">
        <f t="shared" si="12"/>
        <v>560</v>
      </c>
      <c r="AM61" s="93">
        <f t="shared" si="12"/>
        <v>20</v>
      </c>
      <c r="AN61" s="94">
        <f t="shared" si="12"/>
        <v>478</v>
      </c>
      <c r="AO61" s="92">
        <f t="shared" si="12"/>
        <v>16</v>
      </c>
      <c r="AP61" s="92">
        <f t="shared" si="12"/>
        <v>336</v>
      </c>
      <c r="AQ61" s="93">
        <f t="shared" si="12"/>
        <v>38</v>
      </c>
    </row>
    <row r="62" spans="1:43" s="8" customFormat="1" ht="15.75" outlineLevel="2" x14ac:dyDescent="0.25">
      <c r="A62" s="7" t="s">
        <v>73</v>
      </c>
      <c r="B62" s="32" t="s">
        <v>74</v>
      </c>
      <c r="C62" s="206" t="s">
        <v>215</v>
      </c>
      <c r="D62" s="207"/>
      <c r="E62" s="207"/>
      <c r="F62" s="207"/>
      <c r="G62" s="207"/>
      <c r="H62" s="207"/>
      <c r="I62" s="207"/>
      <c r="J62" s="208"/>
      <c r="K62" s="206" t="s">
        <v>212</v>
      </c>
      <c r="L62" s="207"/>
      <c r="M62" s="207"/>
      <c r="N62" s="207"/>
      <c r="O62" s="207"/>
      <c r="P62" s="207"/>
      <c r="Q62" s="207"/>
      <c r="R62" s="208"/>
      <c r="S62" s="76">
        <f>SUM(S63:S69)</f>
        <v>896</v>
      </c>
      <c r="T62" s="76">
        <f t="shared" ref="T62:AQ62" si="13">SUM(T63:T69)</f>
        <v>40</v>
      </c>
      <c r="U62" s="76">
        <f t="shared" si="13"/>
        <v>796</v>
      </c>
      <c r="V62" s="76">
        <f t="shared" si="13"/>
        <v>346</v>
      </c>
      <c r="W62" s="76">
        <f t="shared" si="13"/>
        <v>222</v>
      </c>
      <c r="X62" s="76">
        <f t="shared" si="13"/>
        <v>120</v>
      </c>
      <c r="Y62" s="76">
        <f t="shared" si="13"/>
        <v>108</v>
      </c>
      <c r="Z62" s="76">
        <f t="shared" si="13"/>
        <v>20</v>
      </c>
      <c r="AA62" s="130">
        <f t="shared" si="13"/>
        <v>40</v>
      </c>
      <c r="AB62" s="154">
        <f t="shared" si="13"/>
        <v>0</v>
      </c>
      <c r="AC62" s="76">
        <f t="shared" si="13"/>
        <v>0</v>
      </c>
      <c r="AD62" s="76">
        <f t="shared" si="13"/>
        <v>0</v>
      </c>
      <c r="AE62" s="155">
        <f t="shared" si="13"/>
        <v>0</v>
      </c>
      <c r="AF62" s="76">
        <f t="shared" si="13"/>
        <v>112</v>
      </c>
      <c r="AG62" s="76">
        <f t="shared" si="13"/>
        <v>0</v>
      </c>
      <c r="AH62" s="76">
        <f t="shared" si="13"/>
        <v>152</v>
      </c>
      <c r="AI62" s="130">
        <f t="shared" si="13"/>
        <v>8</v>
      </c>
      <c r="AJ62" s="154">
        <f t="shared" si="13"/>
        <v>180</v>
      </c>
      <c r="AK62" s="76">
        <f t="shared" si="13"/>
        <v>12</v>
      </c>
      <c r="AL62" s="76">
        <f t="shared" si="13"/>
        <v>208</v>
      </c>
      <c r="AM62" s="155">
        <f t="shared" si="13"/>
        <v>10</v>
      </c>
      <c r="AN62" s="154">
        <f t="shared" si="13"/>
        <v>144</v>
      </c>
      <c r="AO62" s="76">
        <f t="shared" si="13"/>
        <v>10</v>
      </c>
      <c r="AP62" s="76">
        <f t="shared" si="13"/>
        <v>0</v>
      </c>
      <c r="AQ62" s="155">
        <f t="shared" si="13"/>
        <v>0</v>
      </c>
    </row>
    <row r="63" spans="1:43" s="6" customFormat="1" ht="15.75" outlineLevel="3" x14ac:dyDescent="0.25">
      <c r="A63" s="5" t="s">
        <v>192</v>
      </c>
      <c r="B63" s="33" t="s">
        <v>171</v>
      </c>
      <c r="C63" s="43" t="s">
        <v>203</v>
      </c>
      <c r="D63" s="44" t="s">
        <v>203</v>
      </c>
      <c r="E63" s="44" t="s">
        <v>203</v>
      </c>
      <c r="F63" s="44" t="s">
        <v>203</v>
      </c>
      <c r="G63" s="44" t="s">
        <v>203</v>
      </c>
      <c r="H63" s="44" t="s">
        <v>203</v>
      </c>
      <c r="I63" s="44" t="s">
        <v>203</v>
      </c>
      <c r="J63" s="44" t="s">
        <v>204</v>
      </c>
      <c r="K63" s="43" t="s">
        <v>203</v>
      </c>
      <c r="L63" s="44" t="s">
        <v>203</v>
      </c>
      <c r="M63" s="44" t="s">
        <v>203</v>
      </c>
      <c r="N63" s="47" t="s">
        <v>201</v>
      </c>
      <c r="O63" s="44" t="s">
        <v>203</v>
      </c>
      <c r="P63" s="44" t="s">
        <v>203</v>
      </c>
      <c r="Q63" s="44" t="s">
        <v>203</v>
      </c>
      <c r="R63" s="41" t="s">
        <v>204</v>
      </c>
      <c r="S63" s="65">
        <f>T63+U63+Z63+AA63</f>
        <v>124</v>
      </c>
      <c r="T63" s="66">
        <v>8</v>
      </c>
      <c r="U63" s="67">
        <v>104</v>
      </c>
      <c r="V63" s="68">
        <f>U63-W63-X63-Y63</f>
        <v>54</v>
      </c>
      <c r="W63" s="66">
        <v>50</v>
      </c>
      <c r="X63" s="68"/>
      <c r="Y63" s="68"/>
      <c r="Z63" s="68">
        <v>4</v>
      </c>
      <c r="AA63" s="134">
        <v>8</v>
      </c>
      <c r="AB63" s="73">
        <v>0</v>
      </c>
      <c r="AC63" s="74"/>
      <c r="AD63" s="74">
        <v>0</v>
      </c>
      <c r="AE63" s="75"/>
      <c r="AF63" s="142">
        <v>48</v>
      </c>
      <c r="AG63" s="74"/>
      <c r="AH63" s="71">
        <v>56</v>
      </c>
      <c r="AI63" s="158">
        <v>8</v>
      </c>
      <c r="AJ63" s="70"/>
      <c r="AK63" s="71"/>
      <c r="AL63" s="95"/>
      <c r="AM63" s="72"/>
      <c r="AN63" s="70"/>
      <c r="AO63" s="71"/>
      <c r="AP63" s="74">
        <v>0</v>
      </c>
      <c r="AQ63" s="75"/>
    </row>
    <row r="64" spans="1:43" s="6" customFormat="1" ht="15.75" outlineLevel="3" x14ac:dyDescent="0.25">
      <c r="A64" s="5" t="s">
        <v>191</v>
      </c>
      <c r="B64" s="33" t="s">
        <v>172</v>
      </c>
      <c r="C64" s="43" t="s">
        <v>203</v>
      </c>
      <c r="D64" s="44" t="s">
        <v>203</v>
      </c>
      <c r="E64" s="44" t="s">
        <v>203</v>
      </c>
      <c r="F64" s="44" t="s">
        <v>203</v>
      </c>
      <c r="G64" s="44" t="s">
        <v>203</v>
      </c>
      <c r="H64" s="44" t="s">
        <v>203</v>
      </c>
      <c r="I64" s="44" t="s">
        <v>203</v>
      </c>
      <c r="J64" s="44" t="s">
        <v>204</v>
      </c>
      <c r="K64" s="43" t="s">
        <v>203</v>
      </c>
      <c r="L64" s="44" t="s">
        <v>203</v>
      </c>
      <c r="M64" s="44" t="s">
        <v>203</v>
      </c>
      <c r="N64" s="44" t="s">
        <v>203</v>
      </c>
      <c r="O64" s="47" t="s">
        <v>201</v>
      </c>
      <c r="P64" s="44" t="s">
        <v>203</v>
      </c>
      <c r="Q64" s="44" t="s">
        <v>203</v>
      </c>
      <c r="R64" s="41" t="s">
        <v>204</v>
      </c>
      <c r="S64" s="65">
        <f t="shared" ref="S64:S69" si="14">T64+U64+Z64+AA64</f>
        <v>270</v>
      </c>
      <c r="T64" s="66">
        <v>10</v>
      </c>
      <c r="U64" s="67">
        <v>248</v>
      </c>
      <c r="V64" s="68">
        <f t="shared" ref="V64:V68" si="15">U64-W64-X64-Y64</f>
        <v>146</v>
      </c>
      <c r="W64" s="66">
        <v>52</v>
      </c>
      <c r="X64" s="68">
        <v>50</v>
      </c>
      <c r="Y64" s="68"/>
      <c r="Z64" s="68">
        <v>4</v>
      </c>
      <c r="AA64" s="134">
        <v>8</v>
      </c>
      <c r="AB64" s="73"/>
      <c r="AC64" s="74"/>
      <c r="AD64" s="74"/>
      <c r="AE64" s="75"/>
      <c r="AF64" s="142">
        <v>64</v>
      </c>
      <c r="AG64" s="74"/>
      <c r="AH64" s="71">
        <v>96</v>
      </c>
      <c r="AI64" s="158"/>
      <c r="AJ64" s="70">
        <v>88</v>
      </c>
      <c r="AK64" s="71">
        <v>10</v>
      </c>
      <c r="AL64" s="95"/>
      <c r="AM64" s="72"/>
      <c r="AN64" s="70"/>
      <c r="AO64" s="71"/>
      <c r="AP64" s="74"/>
      <c r="AQ64" s="75"/>
    </row>
    <row r="65" spans="1:43" s="6" customFormat="1" ht="15.75" outlineLevel="3" x14ac:dyDescent="0.25">
      <c r="A65" s="5" t="s">
        <v>193</v>
      </c>
      <c r="B65" s="33" t="s">
        <v>173</v>
      </c>
      <c r="C65" s="43" t="s">
        <v>203</v>
      </c>
      <c r="D65" s="44" t="s">
        <v>203</v>
      </c>
      <c r="E65" s="44" t="s">
        <v>203</v>
      </c>
      <c r="F65" s="44" t="s">
        <v>203</v>
      </c>
      <c r="G65" s="44" t="s">
        <v>203</v>
      </c>
      <c r="H65" s="44" t="s">
        <v>203</v>
      </c>
      <c r="I65" s="44" t="s">
        <v>203</v>
      </c>
      <c r="J65" s="44" t="s">
        <v>204</v>
      </c>
      <c r="K65" s="43" t="s">
        <v>203</v>
      </c>
      <c r="L65" s="44" t="s">
        <v>203</v>
      </c>
      <c r="M65" s="44" t="s">
        <v>203</v>
      </c>
      <c r="N65" s="44" t="s">
        <v>203</v>
      </c>
      <c r="O65" s="44" t="s">
        <v>203</v>
      </c>
      <c r="P65" s="47" t="s">
        <v>201</v>
      </c>
      <c r="Q65" s="44" t="s">
        <v>203</v>
      </c>
      <c r="R65" s="41" t="s">
        <v>204</v>
      </c>
      <c r="S65" s="65">
        <f t="shared" si="14"/>
        <v>216</v>
      </c>
      <c r="T65" s="66">
        <v>12</v>
      </c>
      <c r="U65" s="67">
        <v>192</v>
      </c>
      <c r="V65" s="68">
        <f t="shared" si="15"/>
        <v>92</v>
      </c>
      <c r="W65" s="66">
        <v>80</v>
      </c>
      <c r="X65" s="68">
        <v>20</v>
      </c>
      <c r="Y65" s="68"/>
      <c r="Z65" s="68">
        <v>4</v>
      </c>
      <c r="AA65" s="134">
        <v>8</v>
      </c>
      <c r="AB65" s="73"/>
      <c r="AC65" s="74"/>
      <c r="AD65" s="74"/>
      <c r="AE65" s="75"/>
      <c r="AF65" s="142"/>
      <c r="AG65" s="74"/>
      <c r="AH65" s="71"/>
      <c r="AI65" s="158"/>
      <c r="AJ65" s="70">
        <v>92</v>
      </c>
      <c r="AK65" s="71">
        <v>2</v>
      </c>
      <c r="AL65" s="71">
        <v>100</v>
      </c>
      <c r="AM65" s="72">
        <v>10</v>
      </c>
      <c r="AN65" s="70"/>
      <c r="AO65" s="71"/>
      <c r="AP65" s="74"/>
      <c r="AQ65" s="75"/>
    </row>
    <row r="66" spans="1:43" s="6" customFormat="1" ht="15.75" outlineLevel="3" x14ac:dyDescent="0.25">
      <c r="A66" s="5" t="s">
        <v>194</v>
      </c>
      <c r="B66" s="33" t="s">
        <v>75</v>
      </c>
      <c r="C66" s="43" t="s">
        <v>203</v>
      </c>
      <c r="D66" s="44" t="s">
        <v>203</v>
      </c>
      <c r="E66" s="44" t="s">
        <v>203</v>
      </c>
      <c r="F66" s="44" t="s">
        <v>203</v>
      </c>
      <c r="G66" s="44" t="s">
        <v>203</v>
      </c>
      <c r="H66" s="44" t="s">
        <v>203</v>
      </c>
      <c r="I66" s="44" t="s">
        <v>203</v>
      </c>
      <c r="J66" s="44" t="s">
        <v>204</v>
      </c>
      <c r="K66" s="43" t="s">
        <v>203</v>
      </c>
      <c r="L66" s="44" t="s">
        <v>203</v>
      </c>
      <c r="M66" s="44" t="s">
        <v>203</v>
      </c>
      <c r="N66" s="44" t="s">
        <v>203</v>
      </c>
      <c r="O66" s="44" t="s">
        <v>203</v>
      </c>
      <c r="P66" s="44" t="s">
        <v>203</v>
      </c>
      <c r="Q66" s="47" t="s">
        <v>201</v>
      </c>
      <c r="R66" s="41" t="s">
        <v>204</v>
      </c>
      <c r="S66" s="65">
        <f t="shared" si="14"/>
        <v>166</v>
      </c>
      <c r="T66" s="66">
        <v>10</v>
      </c>
      <c r="U66" s="67">
        <v>144</v>
      </c>
      <c r="V66" s="68">
        <f t="shared" si="15"/>
        <v>54</v>
      </c>
      <c r="W66" s="66">
        <v>40</v>
      </c>
      <c r="X66" s="68">
        <v>50</v>
      </c>
      <c r="Y66" s="68"/>
      <c r="Z66" s="68">
        <v>4</v>
      </c>
      <c r="AA66" s="134">
        <v>8</v>
      </c>
      <c r="AB66" s="73">
        <v>0</v>
      </c>
      <c r="AC66" s="74"/>
      <c r="AD66" s="74">
        <v>0</v>
      </c>
      <c r="AE66" s="75"/>
      <c r="AF66" s="142">
        <v>0</v>
      </c>
      <c r="AG66" s="74"/>
      <c r="AH66" s="74"/>
      <c r="AI66" s="157"/>
      <c r="AJ66" s="73"/>
      <c r="AK66" s="74"/>
      <c r="AL66" s="74"/>
      <c r="AM66" s="75"/>
      <c r="AN66" s="70">
        <v>144</v>
      </c>
      <c r="AO66" s="71">
        <v>10</v>
      </c>
      <c r="AP66" s="74">
        <v>0</v>
      </c>
      <c r="AQ66" s="75"/>
    </row>
    <row r="67" spans="1:43" s="8" customFormat="1" ht="15.75" outlineLevel="3" x14ac:dyDescent="0.25">
      <c r="A67" s="23" t="s">
        <v>195</v>
      </c>
      <c r="B67" s="33" t="s">
        <v>76</v>
      </c>
      <c r="C67" s="43" t="s">
        <v>203</v>
      </c>
      <c r="D67" s="44" t="s">
        <v>203</v>
      </c>
      <c r="E67" s="44" t="s">
        <v>203</v>
      </c>
      <c r="F67" s="44" t="s">
        <v>203</v>
      </c>
      <c r="G67" s="44" t="s">
        <v>203</v>
      </c>
      <c r="H67" s="45" t="s">
        <v>199</v>
      </c>
      <c r="I67" s="44" t="s">
        <v>203</v>
      </c>
      <c r="J67" s="44" t="s">
        <v>204</v>
      </c>
      <c r="K67" s="43" t="s">
        <v>203</v>
      </c>
      <c r="L67" s="44" t="s">
        <v>203</v>
      </c>
      <c r="M67" s="44" t="s">
        <v>203</v>
      </c>
      <c r="N67" s="44" t="s">
        <v>203</v>
      </c>
      <c r="O67" s="44" t="s">
        <v>203</v>
      </c>
      <c r="P67" s="44" t="s">
        <v>203</v>
      </c>
      <c r="Q67" s="44" t="s">
        <v>203</v>
      </c>
      <c r="R67" s="41" t="s">
        <v>204</v>
      </c>
      <c r="S67" s="65">
        <f t="shared" si="14"/>
        <v>72</v>
      </c>
      <c r="T67" s="96">
        <v>0</v>
      </c>
      <c r="U67" s="68">
        <v>72</v>
      </c>
      <c r="V67" s="68">
        <f t="shared" si="15"/>
        <v>0</v>
      </c>
      <c r="W67" s="96">
        <v>0</v>
      </c>
      <c r="X67" s="96">
        <v>0</v>
      </c>
      <c r="Y67" s="66">
        <v>72</v>
      </c>
      <c r="Z67" s="96"/>
      <c r="AA67" s="135"/>
      <c r="AB67" s="98">
        <v>0</v>
      </c>
      <c r="AC67" s="99"/>
      <c r="AD67" s="99">
        <v>0</v>
      </c>
      <c r="AE67" s="100"/>
      <c r="AF67" s="146">
        <v>0</v>
      </c>
      <c r="AG67" s="99"/>
      <c r="AH67" s="99">
        <v>0</v>
      </c>
      <c r="AI67" s="139"/>
      <c r="AJ67" s="73"/>
      <c r="AK67" s="99"/>
      <c r="AL67" s="74">
        <v>72</v>
      </c>
      <c r="AM67" s="100"/>
      <c r="AN67" s="101"/>
      <c r="AO67" s="102"/>
      <c r="AP67" s="99">
        <v>0</v>
      </c>
      <c r="AQ67" s="100"/>
    </row>
    <row r="68" spans="1:43" s="8" customFormat="1" ht="15.75" outlineLevel="3" x14ac:dyDescent="0.25">
      <c r="A68" s="23" t="s">
        <v>196</v>
      </c>
      <c r="B68" s="33" t="s">
        <v>74</v>
      </c>
      <c r="C68" s="43" t="s">
        <v>203</v>
      </c>
      <c r="D68" s="44" t="s">
        <v>203</v>
      </c>
      <c r="E68" s="44" t="s">
        <v>203</v>
      </c>
      <c r="F68" s="44" t="s">
        <v>203</v>
      </c>
      <c r="G68" s="44" t="s">
        <v>203</v>
      </c>
      <c r="H68" s="45" t="s">
        <v>199</v>
      </c>
      <c r="I68" s="44" t="s">
        <v>203</v>
      </c>
      <c r="J68" s="44" t="s">
        <v>204</v>
      </c>
      <c r="K68" s="43" t="s">
        <v>203</v>
      </c>
      <c r="L68" s="44" t="s">
        <v>203</v>
      </c>
      <c r="M68" s="44" t="s">
        <v>203</v>
      </c>
      <c r="N68" s="44" t="s">
        <v>203</v>
      </c>
      <c r="O68" s="44" t="s">
        <v>203</v>
      </c>
      <c r="P68" s="44" t="s">
        <v>203</v>
      </c>
      <c r="Q68" s="44" t="s">
        <v>203</v>
      </c>
      <c r="R68" s="41" t="s">
        <v>204</v>
      </c>
      <c r="S68" s="65">
        <f t="shared" si="14"/>
        <v>36</v>
      </c>
      <c r="T68" s="96">
        <v>0</v>
      </c>
      <c r="U68" s="68">
        <v>36</v>
      </c>
      <c r="V68" s="68">
        <f t="shared" si="15"/>
        <v>0</v>
      </c>
      <c r="W68" s="96">
        <v>0</v>
      </c>
      <c r="X68" s="96">
        <v>0</v>
      </c>
      <c r="Y68" s="66">
        <v>36</v>
      </c>
      <c r="Z68" s="96"/>
      <c r="AA68" s="135"/>
      <c r="AB68" s="98">
        <v>0</v>
      </c>
      <c r="AC68" s="99"/>
      <c r="AD68" s="99">
        <v>0</v>
      </c>
      <c r="AE68" s="100"/>
      <c r="AF68" s="146">
        <v>0</v>
      </c>
      <c r="AG68" s="99"/>
      <c r="AH68" s="99">
        <v>0</v>
      </c>
      <c r="AI68" s="139"/>
      <c r="AJ68" s="73"/>
      <c r="AK68" s="99"/>
      <c r="AL68" s="74">
        <v>36</v>
      </c>
      <c r="AM68" s="100"/>
      <c r="AN68" s="101"/>
      <c r="AO68" s="102"/>
      <c r="AP68" s="99">
        <v>0</v>
      </c>
      <c r="AQ68" s="100"/>
    </row>
    <row r="69" spans="1:43" s="8" customFormat="1" ht="15.75" outlineLevel="3" x14ac:dyDescent="0.25">
      <c r="A69" s="23"/>
      <c r="B69" s="33" t="s">
        <v>143</v>
      </c>
      <c r="C69" s="43" t="s">
        <v>203</v>
      </c>
      <c r="D69" s="44" t="s">
        <v>203</v>
      </c>
      <c r="E69" s="44" t="s">
        <v>203</v>
      </c>
      <c r="F69" s="44" t="s">
        <v>203</v>
      </c>
      <c r="G69" s="44" t="s">
        <v>203</v>
      </c>
      <c r="H69" s="44" t="s">
        <v>203</v>
      </c>
      <c r="I69" s="44" t="s">
        <v>203</v>
      </c>
      <c r="J69" s="44" t="s">
        <v>204</v>
      </c>
      <c r="K69" s="43" t="s">
        <v>203</v>
      </c>
      <c r="L69" s="44" t="s">
        <v>203</v>
      </c>
      <c r="M69" s="44" t="s">
        <v>203</v>
      </c>
      <c r="N69" s="44" t="s">
        <v>203</v>
      </c>
      <c r="O69" s="44" t="s">
        <v>203</v>
      </c>
      <c r="P69" s="44" t="s">
        <v>203</v>
      </c>
      <c r="Q69" s="47" t="s">
        <v>211</v>
      </c>
      <c r="R69" s="41" t="s">
        <v>204</v>
      </c>
      <c r="S69" s="65">
        <f t="shared" si="14"/>
        <v>12</v>
      </c>
      <c r="T69" s="66"/>
      <c r="U69" s="68"/>
      <c r="V69" s="68"/>
      <c r="W69" s="66"/>
      <c r="X69" s="66"/>
      <c r="Y69" s="66"/>
      <c r="Z69" s="66">
        <v>4</v>
      </c>
      <c r="AA69" s="129">
        <v>8</v>
      </c>
      <c r="AB69" s="103"/>
      <c r="AC69" s="66"/>
      <c r="AD69" s="66"/>
      <c r="AE69" s="69"/>
      <c r="AF69" s="147"/>
      <c r="AG69" s="66"/>
      <c r="AH69" s="66"/>
      <c r="AI69" s="129"/>
      <c r="AJ69" s="103"/>
      <c r="AK69" s="66"/>
      <c r="AL69" s="66"/>
      <c r="AM69" s="69"/>
      <c r="AN69" s="104"/>
      <c r="AO69" s="68"/>
      <c r="AP69" s="66"/>
      <c r="AQ69" s="69"/>
    </row>
    <row r="70" spans="1:43" s="8" customFormat="1" ht="26.25" outlineLevel="2" x14ac:dyDescent="0.25">
      <c r="A70" s="7" t="s">
        <v>77</v>
      </c>
      <c r="B70" s="32" t="s">
        <v>78</v>
      </c>
      <c r="C70" s="206" t="s">
        <v>216</v>
      </c>
      <c r="D70" s="207"/>
      <c r="E70" s="207"/>
      <c r="F70" s="207"/>
      <c r="G70" s="207"/>
      <c r="H70" s="207"/>
      <c r="I70" s="207"/>
      <c r="J70" s="208"/>
      <c r="K70" s="206" t="s">
        <v>210</v>
      </c>
      <c r="L70" s="207"/>
      <c r="M70" s="207"/>
      <c r="N70" s="207"/>
      <c r="O70" s="207"/>
      <c r="P70" s="207"/>
      <c r="Q70" s="207"/>
      <c r="R70" s="208"/>
      <c r="S70" s="76">
        <f t="shared" ref="S70:AQ70" si="16">SUM(S71:S75)</f>
        <v>614</v>
      </c>
      <c r="T70" s="76">
        <f t="shared" si="16"/>
        <v>16</v>
      </c>
      <c r="U70" s="76">
        <f t="shared" si="16"/>
        <v>574</v>
      </c>
      <c r="V70" s="76">
        <f t="shared" si="16"/>
        <v>194</v>
      </c>
      <c r="W70" s="76">
        <f t="shared" si="16"/>
        <v>200</v>
      </c>
      <c r="X70" s="76">
        <f t="shared" si="16"/>
        <v>0</v>
      </c>
      <c r="Y70" s="76">
        <f t="shared" si="16"/>
        <v>180</v>
      </c>
      <c r="Z70" s="76">
        <f t="shared" si="16"/>
        <v>8</v>
      </c>
      <c r="AA70" s="130">
        <f t="shared" si="16"/>
        <v>16</v>
      </c>
      <c r="AB70" s="154">
        <f t="shared" si="16"/>
        <v>0</v>
      </c>
      <c r="AC70" s="76">
        <f t="shared" si="16"/>
        <v>0</v>
      </c>
      <c r="AD70" s="76">
        <f t="shared" si="16"/>
        <v>0</v>
      </c>
      <c r="AE70" s="155">
        <f t="shared" si="16"/>
        <v>0</v>
      </c>
      <c r="AF70" s="76">
        <f t="shared" si="16"/>
        <v>0</v>
      </c>
      <c r="AG70" s="76">
        <f t="shared" si="16"/>
        <v>0</v>
      </c>
      <c r="AH70" s="76">
        <f t="shared" si="16"/>
        <v>0</v>
      </c>
      <c r="AI70" s="130">
        <f t="shared" si="16"/>
        <v>0</v>
      </c>
      <c r="AJ70" s="154">
        <f t="shared" si="16"/>
        <v>152</v>
      </c>
      <c r="AK70" s="76">
        <f t="shared" si="16"/>
        <v>0</v>
      </c>
      <c r="AL70" s="76">
        <f t="shared" si="16"/>
        <v>280</v>
      </c>
      <c r="AM70" s="155">
        <f t="shared" si="16"/>
        <v>10</v>
      </c>
      <c r="AN70" s="154">
        <f t="shared" si="16"/>
        <v>142</v>
      </c>
      <c r="AO70" s="76">
        <f t="shared" si="16"/>
        <v>6</v>
      </c>
      <c r="AP70" s="76">
        <f t="shared" si="16"/>
        <v>0</v>
      </c>
      <c r="AQ70" s="155">
        <f t="shared" si="16"/>
        <v>0</v>
      </c>
    </row>
    <row r="71" spans="1:43" s="6" customFormat="1" ht="26.25" outlineLevel="3" x14ac:dyDescent="0.25">
      <c r="A71" s="5" t="s">
        <v>79</v>
      </c>
      <c r="B71" s="33" t="s">
        <v>80</v>
      </c>
      <c r="C71" s="43" t="s">
        <v>203</v>
      </c>
      <c r="D71" s="44" t="s">
        <v>203</v>
      </c>
      <c r="E71" s="44" t="s">
        <v>203</v>
      </c>
      <c r="F71" s="44" t="s">
        <v>203</v>
      </c>
      <c r="G71" s="44" t="s">
        <v>203</v>
      </c>
      <c r="H71" s="44" t="s">
        <v>203</v>
      </c>
      <c r="I71" s="44" t="s">
        <v>203</v>
      </c>
      <c r="J71" s="44" t="s">
        <v>204</v>
      </c>
      <c r="K71" s="43" t="s">
        <v>203</v>
      </c>
      <c r="L71" s="44" t="s">
        <v>203</v>
      </c>
      <c r="M71" s="44" t="s">
        <v>203</v>
      </c>
      <c r="N71" s="44" t="s">
        <v>203</v>
      </c>
      <c r="O71" s="44" t="s">
        <v>203</v>
      </c>
      <c r="P71" s="47" t="s">
        <v>201</v>
      </c>
      <c r="Q71" s="44" t="s">
        <v>203</v>
      </c>
      <c r="R71" s="41" t="s">
        <v>204</v>
      </c>
      <c r="S71" s="65">
        <f>T71+U71+Z71+AA71</f>
        <v>332</v>
      </c>
      <c r="T71" s="66">
        <v>10</v>
      </c>
      <c r="U71" s="67">
        <v>310</v>
      </c>
      <c r="V71" s="68">
        <f>U71-W71-X71-Y71</f>
        <v>150</v>
      </c>
      <c r="W71" s="66">
        <v>160</v>
      </c>
      <c r="X71" s="66">
        <v>0</v>
      </c>
      <c r="Y71" s="66"/>
      <c r="Z71" s="66">
        <v>4</v>
      </c>
      <c r="AA71" s="129">
        <v>8</v>
      </c>
      <c r="AB71" s="73">
        <v>0</v>
      </c>
      <c r="AC71" s="74"/>
      <c r="AD71" s="74">
        <v>0</v>
      </c>
      <c r="AE71" s="75"/>
      <c r="AF71" s="142">
        <v>0</v>
      </c>
      <c r="AG71" s="74"/>
      <c r="AH71" s="71"/>
      <c r="AI71" s="158"/>
      <c r="AJ71" s="70">
        <v>152</v>
      </c>
      <c r="AK71" s="71"/>
      <c r="AL71" s="71">
        <v>158</v>
      </c>
      <c r="AM71" s="72">
        <v>10</v>
      </c>
      <c r="AN71" s="70"/>
      <c r="AO71" s="71"/>
      <c r="AP71" s="71"/>
      <c r="AQ71" s="72"/>
    </row>
    <row r="72" spans="1:43" s="6" customFormat="1" ht="26.25" outlineLevel="3" x14ac:dyDescent="0.25">
      <c r="A72" s="24" t="s">
        <v>140</v>
      </c>
      <c r="B72" s="33" t="s">
        <v>175</v>
      </c>
      <c r="C72" s="43" t="s">
        <v>203</v>
      </c>
      <c r="D72" s="44" t="s">
        <v>203</v>
      </c>
      <c r="E72" s="44" t="s">
        <v>203</v>
      </c>
      <c r="F72" s="44" t="s">
        <v>203</v>
      </c>
      <c r="G72" s="44" t="s">
        <v>203</v>
      </c>
      <c r="H72" s="44" t="s">
        <v>203</v>
      </c>
      <c r="I72" s="45" t="s">
        <v>199</v>
      </c>
      <c r="J72" s="44" t="s">
        <v>204</v>
      </c>
      <c r="K72" s="43" t="s">
        <v>203</v>
      </c>
      <c r="L72" s="44" t="s">
        <v>203</v>
      </c>
      <c r="M72" s="44" t="s">
        <v>203</v>
      </c>
      <c r="N72" s="44" t="s">
        <v>203</v>
      </c>
      <c r="O72" s="44" t="s">
        <v>203</v>
      </c>
      <c r="P72" s="44" t="s">
        <v>203</v>
      </c>
      <c r="Q72" s="44" t="s">
        <v>203</v>
      </c>
      <c r="R72" s="41" t="s">
        <v>204</v>
      </c>
      <c r="S72" s="65">
        <f t="shared" ref="S72:S75" si="17">T72+U72+Z72+AA72</f>
        <v>90</v>
      </c>
      <c r="T72" s="66">
        <v>6</v>
      </c>
      <c r="U72" s="67">
        <v>84</v>
      </c>
      <c r="V72" s="68">
        <f t="shared" ref="V72:V74" si="18">U72-W72-X72-Y72</f>
        <v>44</v>
      </c>
      <c r="W72" s="66">
        <v>40</v>
      </c>
      <c r="X72" s="66">
        <v>0</v>
      </c>
      <c r="Y72" s="66"/>
      <c r="Z72" s="66"/>
      <c r="AA72" s="129"/>
      <c r="AB72" s="73">
        <v>0</v>
      </c>
      <c r="AC72" s="74"/>
      <c r="AD72" s="74">
        <v>0</v>
      </c>
      <c r="AE72" s="75"/>
      <c r="AF72" s="142">
        <v>0</v>
      </c>
      <c r="AG72" s="74"/>
      <c r="AH72" s="74">
        <v>0</v>
      </c>
      <c r="AI72" s="157"/>
      <c r="AJ72" s="73"/>
      <c r="AK72" s="74"/>
      <c r="AL72" s="71">
        <v>50</v>
      </c>
      <c r="AM72" s="72"/>
      <c r="AN72" s="70">
        <v>34</v>
      </c>
      <c r="AO72" s="71">
        <v>6</v>
      </c>
      <c r="AP72" s="71"/>
      <c r="AQ72" s="72"/>
    </row>
    <row r="73" spans="1:43" s="8" customFormat="1" ht="15.75" outlineLevel="3" x14ac:dyDescent="0.25">
      <c r="A73" s="23" t="s">
        <v>81</v>
      </c>
      <c r="B73" s="33" t="s">
        <v>82</v>
      </c>
      <c r="C73" s="43" t="s">
        <v>203</v>
      </c>
      <c r="D73" s="44" t="s">
        <v>203</v>
      </c>
      <c r="E73" s="44" t="s">
        <v>203</v>
      </c>
      <c r="F73" s="44" t="s">
        <v>203</v>
      </c>
      <c r="G73" s="44" t="s">
        <v>203</v>
      </c>
      <c r="H73" s="45" t="s">
        <v>199</v>
      </c>
      <c r="I73" s="44" t="s">
        <v>203</v>
      </c>
      <c r="J73" s="44" t="s">
        <v>204</v>
      </c>
      <c r="K73" s="43" t="s">
        <v>203</v>
      </c>
      <c r="L73" s="44" t="s">
        <v>203</v>
      </c>
      <c r="M73" s="44" t="s">
        <v>203</v>
      </c>
      <c r="N73" s="44" t="s">
        <v>203</v>
      </c>
      <c r="O73" s="44" t="s">
        <v>203</v>
      </c>
      <c r="P73" s="44" t="s">
        <v>203</v>
      </c>
      <c r="Q73" s="44" t="s">
        <v>203</v>
      </c>
      <c r="R73" s="41" t="s">
        <v>204</v>
      </c>
      <c r="S73" s="65">
        <f t="shared" si="17"/>
        <v>72</v>
      </c>
      <c r="T73" s="96">
        <v>0</v>
      </c>
      <c r="U73" s="67">
        <v>72</v>
      </c>
      <c r="V73" s="68">
        <f t="shared" si="18"/>
        <v>0</v>
      </c>
      <c r="W73" s="96">
        <v>0</v>
      </c>
      <c r="X73" s="96">
        <v>0</v>
      </c>
      <c r="Y73" s="96">
        <v>72</v>
      </c>
      <c r="Z73" s="96"/>
      <c r="AA73" s="135"/>
      <c r="AB73" s="98">
        <v>0</v>
      </c>
      <c r="AC73" s="99"/>
      <c r="AD73" s="99">
        <v>0</v>
      </c>
      <c r="AE73" s="100"/>
      <c r="AF73" s="146">
        <v>0</v>
      </c>
      <c r="AG73" s="99"/>
      <c r="AH73" s="102"/>
      <c r="AI73" s="140"/>
      <c r="AJ73" s="73"/>
      <c r="AK73" s="74"/>
      <c r="AL73" s="74">
        <v>72</v>
      </c>
      <c r="AM73" s="100"/>
      <c r="AN73" s="98">
        <v>0</v>
      </c>
      <c r="AO73" s="99"/>
      <c r="AP73" s="99">
        <v>0</v>
      </c>
      <c r="AQ73" s="100"/>
    </row>
    <row r="74" spans="1:43" s="8" customFormat="1" ht="26.25" outlineLevel="3" x14ac:dyDescent="0.25">
      <c r="A74" s="23" t="s">
        <v>83</v>
      </c>
      <c r="B74" s="33" t="s">
        <v>78</v>
      </c>
      <c r="C74" s="43" t="s">
        <v>203</v>
      </c>
      <c r="D74" s="44" t="s">
        <v>203</v>
      </c>
      <c r="E74" s="44" t="s">
        <v>203</v>
      </c>
      <c r="F74" s="44" t="s">
        <v>203</v>
      </c>
      <c r="G74" s="44" t="s">
        <v>203</v>
      </c>
      <c r="H74" s="44" t="s">
        <v>203</v>
      </c>
      <c r="I74" s="45" t="s">
        <v>199</v>
      </c>
      <c r="J74" s="44" t="s">
        <v>204</v>
      </c>
      <c r="K74" s="43" t="s">
        <v>203</v>
      </c>
      <c r="L74" s="44" t="s">
        <v>203</v>
      </c>
      <c r="M74" s="44" t="s">
        <v>203</v>
      </c>
      <c r="N74" s="44" t="s">
        <v>203</v>
      </c>
      <c r="O74" s="44" t="s">
        <v>203</v>
      </c>
      <c r="P74" s="44" t="s">
        <v>203</v>
      </c>
      <c r="Q74" s="44" t="s">
        <v>203</v>
      </c>
      <c r="R74" s="41" t="s">
        <v>204</v>
      </c>
      <c r="S74" s="65">
        <f t="shared" si="17"/>
        <v>108</v>
      </c>
      <c r="T74" s="96">
        <v>0</v>
      </c>
      <c r="U74" s="67">
        <v>108</v>
      </c>
      <c r="V74" s="68">
        <f t="shared" si="18"/>
        <v>0</v>
      </c>
      <c r="W74" s="96">
        <v>0</v>
      </c>
      <c r="X74" s="96">
        <v>0</v>
      </c>
      <c r="Y74" s="96">
        <v>108</v>
      </c>
      <c r="Z74" s="96"/>
      <c r="AA74" s="135"/>
      <c r="AB74" s="98">
        <v>0</v>
      </c>
      <c r="AC74" s="99"/>
      <c r="AD74" s="99">
        <v>0</v>
      </c>
      <c r="AE74" s="100"/>
      <c r="AF74" s="146">
        <v>0</v>
      </c>
      <c r="AG74" s="99"/>
      <c r="AH74" s="99">
        <v>0</v>
      </c>
      <c r="AI74" s="139"/>
      <c r="AJ74" s="98">
        <v>0</v>
      </c>
      <c r="AK74" s="99"/>
      <c r="AL74" s="102"/>
      <c r="AM74" s="105"/>
      <c r="AN74" s="73">
        <v>108</v>
      </c>
      <c r="AO74" s="99"/>
      <c r="AP74" s="99">
        <v>0</v>
      </c>
      <c r="AQ74" s="100"/>
    </row>
    <row r="75" spans="1:43" s="8" customFormat="1" ht="15.75" outlineLevel="2" x14ac:dyDescent="0.25">
      <c r="A75" s="7"/>
      <c r="B75" s="33" t="s">
        <v>143</v>
      </c>
      <c r="C75" s="43" t="s">
        <v>203</v>
      </c>
      <c r="D75" s="44" t="s">
        <v>203</v>
      </c>
      <c r="E75" s="44" t="s">
        <v>203</v>
      </c>
      <c r="F75" s="44" t="s">
        <v>203</v>
      </c>
      <c r="G75" s="44" t="s">
        <v>203</v>
      </c>
      <c r="H75" s="44" t="s">
        <v>203</v>
      </c>
      <c r="I75" s="44" t="s">
        <v>203</v>
      </c>
      <c r="J75" s="44" t="s">
        <v>204</v>
      </c>
      <c r="K75" s="43" t="s">
        <v>203</v>
      </c>
      <c r="L75" s="44" t="s">
        <v>203</v>
      </c>
      <c r="M75" s="44" t="s">
        <v>203</v>
      </c>
      <c r="N75" s="44" t="s">
        <v>203</v>
      </c>
      <c r="O75" s="44" t="s">
        <v>203</v>
      </c>
      <c r="P75" s="44" t="s">
        <v>203</v>
      </c>
      <c r="Q75" s="47" t="s">
        <v>211</v>
      </c>
      <c r="R75" s="41" t="s">
        <v>204</v>
      </c>
      <c r="S75" s="65">
        <f t="shared" si="17"/>
        <v>12</v>
      </c>
      <c r="T75" s="83"/>
      <c r="U75" s="96"/>
      <c r="V75" s="83"/>
      <c r="W75" s="83"/>
      <c r="X75" s="83"/>
      <c r="Y75" s="83"/>
      <c r="Z75" s="83">
        <v>4</v>
      </c>
      <c r="AA75" s="136">
        <v>8</v>
      </c>
      <c r="AB75" s="106"/>
      <c r="AC75" s="107"/>
      <c r="AD75" s="108"/>
      <c r="AE75" s="109"/>
      <c r="AF75" s="148"/>
      <c r="AG75" s="108"/>
      <c r="AH75" s="108"/>
      <c r="AI75" s="160"/>
      <c r="AJ75" s="110"/>
      <c r="AK75" s="108"/>
      <c r="AL75" s="108"/>
      <c r="AM75" s="109"/>
      <c r="AN75" s="110"/>
      <c r="AO75" s="108"/>
      <c r="AP75" s="108"/>
      <c r="AQ75" s="109"/>
    </row>
    <row r="76" spans="1:43" s="8" customFormat="1" ht="39" outlineLevel="2" x14ac:dyDescent="0.25">
      <c r="A76" s="7" t="s">
        <v>84</v>
      </c>
      <c r="B76" s="32" t="s">
        <v>85</v>
      </c>
      <c r="C76" s="206" t="s">
        <v>215</v>
      </c>
      <c r="D76" s="207"/>
      <c r="E76" s="207"/>
      <c r="F76" s="207"/>
      <c r="G76" s="207"/>
      <c r="H76" s="207"/>
      <c r="I76" s="207"/>
      <c r="J76" s="208"/>
      <c r="K76" s="206" t="s">
        <v>210</v>
      </c>
      <c r="L76" s="207"/>
      <c r="M76" s="207"/>
      <c r="N76" s="207"/>
      <c r="O76" s="207"/>
      <c r="P76" s="207"/>
      <c r="Q76" s="207"/>
      <c r="R76" s="208"/>
      <c r="S76" s="76">
        <f>SUM(S77:S80)</f>
        <v>256</v>
      </c>
      <c r="T76" s="76">
        <f t="shared" ref="T76:AQ76" si="19">SUM(T77:T80)</f>
        <v>12</v>
      </c>
      <c r="U76" s="76">
        <f t="shared" si="19"/>
        <v>220</v>
      </c>
      <c r="V76" s="76">
        <f t="shared" si="19"/>
        <v>76</v>
      </c>
      <c r="W76" s="76">
        <f t="shared" si="19"/>
        <v>72</v>
      </c>
      <c r="X76" s="76">
        <f t="shared" si="19"/>
        <v>0</v>
      </c>
      <c r="Y76" s="76">
        <f t="shared" si="19"/>
        <v>72</v>
      </c>
      <c r="Z76" s="76">
        <f t="shared" si="19"/>
        <v>8</v>
      </c>
      <c r="AA76" s="130">
        <f t="shared" si="19"/>
        <v>16</v>
      </c>
      <c r="AB76" s="154">
        <f t="shared" si="19"/>
        <v>0</v>
      </c>
      <c r="AC76" s="76">
        <f t="shared" si="19"/>
        <v>0</v>
      </c>
      <c r="AD76" s="76">
        <f t="shared" si="19"/>
        <v>0</v>
      </c>
      <c r="AE76" s="155">
        <f t="shared" si="19"/>
        <v>0</v>
      </c>
      <c r="AF76" s="76">
        <f t="shared" si="19"/>
        <v>0</v>
      </c>
      <c r="AG76" s="76">
        <f t="shared" si="19"/>
        <v>0</v>
      </c>
      <c r="AH76" s="76">
        <f t="shared" si="19"/>
        <v>0</v>
      </c>
      <c r="AI76" s="130">
        <f t="shared" si="19"/>
        <v>0</v>
      </c>
      <c r="AJ76" s="154">
        <f t="shared" si="19"/>
        <v>0</v>
      </c>
      <c r="AK76" s="76">
        <f t="shared" si="19"/>
        <v>0</v>
      </c>
      <c r="AL76" s="76">
        <f t="shared" si="19"/>
        <v>0</v>
      </c>
      <c r="AM76" s="155">
        <f t="shared" si="19"/>
        <v>0</v>
      </c>
      <c r="AN76" s="154">
        <f t="shared" si="19"/>
        <v>36</v>
      </c>
      <c r="AO76" s="76">
        <f t="shared" si="19"/>
        <v>0</v>
      </c>
      <c r="AP76" s="76">
        <f t="shared" si="19"/>
        <v>184</v>
      </c>
      <c r="AQ76" s="155">
        <f t="shared" si="19"/>
        <v>12</v>
      </c>
    </row>
    <row r="77" spans="1:43" s="6" customFormat="1" ht="39" outlineLevel="3" x14ac:dyDescent="0.25">
      <c r="A77" s="5" t="s">
        <v>86</v>
      </c>
      <c r="B77" s="33" t="s">
        <v>87</v>
      </c>
      <c r="C77" s="43" t="s">
        <v>203</v>
      </c>
      <c r="D77" s="44" t="s">
        <v>203</v>
      </c>
      <c r="E77" s="44" t="s">
        <v>203</v>
      </c>
      <c r="F77" s="44" t="s">
        <v>203</v>
      </c>
      <c r="G77" s="44" t="s">
        <v>203</v>
      </c>
      <c r="H77" s="44" t="s">
        <v>203</v>
      </c>
      <c r="I77" s="44" t="s">
        <v>203</v>
      </c>
      <c r="J77" s="44" t="s">
        <v>204</v>
      </c>
      <c r="K77" s="43" t="s">
        <v>203</v>
      </c>
      <c r="L77" s="44" t="s">
        <v>203</v>
      </c>
      <c r="M77" s="44" t="s">
        <v>203</v>
      </c>
      <c r="N77" s="44" t="s">
        <v>203</v>
      </c>
      <c r="O77" s="44" t="s">
        <v>203</v>
      </c>
      <c r="P77" s="44" t="s">
        <v>203</v>
      </c>
      <c r="Q77" s="44" t="s">
        <v>203</v>
      </c>
      <c r="R77" s="42" t="s">
        <v>202</v>
      </c>
      <c r="S77" s="65">
        <f>T77+U77+Z77+AA77</f>
        <v>172</v>
      </c>
      <c r="T77" s="66">
        <v>12</v>
      </c>
      <c r="U77" s="67">
        <v>148</v>
      </c>
      <c r="V77" s="68">
        <f>U77-W77-X77-Y77</f>
        <v>76</v>
      </c>
      <c r="W77" s="66">
        <v>72</v>
      </c>
      <c r="X77" s="66">
        <v>0</v>
      </c>
      <c r="Y77" s="66"/>
      <c r="Z77" s="66">
        <v>4</v>
      </c>
      <c r="AA77" s="129">
        <v>8</v>
      </c>
      <c r="AB77" s="73">
        <v>0</v>
      </c>
      <c r="AC77" s="74"/>
      <c r="AD77" s="74">
        <v>0</v>
      </c>
      <c r="AE77" s="75"/>
      <c r="AF77" s="142">
        <v>0</v>
      </c>
      <c r="AG77" s="74"/>
      <c r="AH77" s="74">
        <v>0</v>
      </c>
      <c r="AI77" s="157"/>
      <c r="AJ77" s="73">
        <v>0</v>
      </c>
      <c r="AK77" s="74"/>
      <c r="AL77" s="74"/>
      <c r="AM77" s="75"/>
      <c r="AN77" s="73">
        <v>36</v>
      </c>
      <c r="AO77" s="74"/>
      <c r="AP77" s="71">
        <v>112</v>
      </c>
      <c r="AQ77" s="72">
        <v>12</v>
      </c>
    </row>
    <row r="78" spans="1:43" s="8" customFormat="1" ht="26.25" outlineLevel="3" x14ac:dyDescent="0.25">
      <c r="A78" s="23" t="s">
        <v>88</v>
      </c>
      <c r="B78" s="33" t="s">
        <v>89</v>
      </c>
      <c r="C78" s="43" t="s">
        <v>203</v>
      </c>
      <c r="D78" s="44" t="s">
        <v>203</v>
      </c>
      <c r="E78" s="44" t="s">
        <v>203</v>
      </c>
      <c r="F78" s="44" t="s">
        <v>203</v>
      </c>
      <c r="G78" s="44" t="s">
        <v>203</v>
      </c>
      <c r="H78" s="44" t="s">
        <v>203</v>
      </c>
      <c r="I78" s="44" t="s">
        <v>203</v>
      </c>
      <c r="J78" s="45" t="s">
        <v>200</v>
      </c>
      <c r="K78" s="43" t="s">
        <v>203</v>
      </c>
      <c r="L78" s="44" t="s">
        <v>203</v>
      </c>
      <c r="M78" s="44" t="s">
        <v>203</v>
      </c>
      <c r="N78" s="44" t="s">
        <v>203</v>
      </c>
      <c r="O78" s="44" t="s">
        <v>203</v>
      </c>
      <c r="P78" s="44" t="s">
        <v>203</v>
      </c>
      <c r="Q78" s="44" t="s">
        <v>203</v>
      </c>
      <c r="R78" s="41" t="s">
        <v>204</v>
      </c>
      <c r="S78" s="65">
        <f t="shared" ref="S78:S80" si="20">T78+U78+Z78+AA78</f>
        <v>36</v>
      </c>
      <c r="T78" s="96">
        <v>0</v>
      </c>
      <c r="U78" s="67">
        <v>36</v>
      </c>
      <c r="V78" s="68">
        <f t="shared" ref="V78:V79" si="21">U78-W78-X78-Y78</f>
        <v>0</v>
      </c>
      <c r="W78" s="96">
        <v>0</v>
      </c>
      <c r="X78" s="96">
        <v>0</v>
      </c>
      <c r="Y78" s="96">
        <v>36</v>
      </c>
      <c r="Z78" s="96"/>
      <c r="AA78" s="135"/>
      <c r="AB78" s="98">
        <v>0</v>
      </c>
      <c r="AC78" s="99"/>
      <c r="AD78" s="99">
        <v>0</v>
      </c>
      <c r="AE78" s="100"/>
      <c r="AF78" s="146">
        <v>0</v>
      </c>
      <c r="AG78" s="99"/>
      <c r="AH78" s="99">
        <v>0</v>
      </c>
      <c r="AI78" s="139"/>
      <c r="AJ78" s="98">
        <v>0</v>
      </c>
      <c r="AK78" s="99"/>
      <c r="AL78" s="99">
        <v>0</v>
      </c>
      <c r="AM78" s="100"/>
      <c r="AN78" s="98"/>
      <c r="AO78" s="99"/>
      <c r="AP78" s="102">
        <v>36</v>
      </c>
      <c r="AQ78" s="105"/>
    </row>
    <row r="79" spans="1:43" s="8" customFormat="1" ht="39" outlineLevel="3" x14ac:dyDescent="0.25">
      <c r="A79" s="23" t="s">
        <v>90</v>
      </c>
      <c r="B79" s="33" t="s">
        <v>91</v>
      </c>
      <c r="C79" s="43" t="s">
        <v>203</v>
      </c>
      <c r="D79" s="44" t="s">
        <v>203</v>
      </c>
      <c r="E79" s="44" t="s">
        <v>203</v>
      </c>
      <c r="F79" s="44" t="s">
        <v>203</v>
      </c>
      <c r="G79" s="44" t="s">
        <v>203</v>
      </c>
      <c r="H79" s="44" t="s">
        <v>203</v>
      </c>
      <c r="I79" s="44" t="s">
        <v>203</v>
      </c>
      <c r="J79" s="45" t="s">
        <v>200</v>
      </c>
      <c r="K79" s="43" t="s">
        <v>203</v>
      </c>
      <c r="L79" s="44" t="s">
        <v>203</v>
      </c>
      <c r="M79" s="44" t="s">
        <v>203</v>
      </c>
      <c r="N79" s="44" t="s">
        <v>203</v>
      </c>
      <c r="O79" s="44" t="s">
        <v>203</v>
      </c>
      <c r="P79" s="44" t="s">
        <v>203</v>
      </c>
      <c r="Q79" s="44" t="s">
        <v>203</v>
      </c>
      <c r="R79" s="41" t="s">
        <v>204</v>
      </c>
      <c r="S79" s="65">
        <f t="shared" si="20"/>
        <v>36</v>
      </c>
      <c r="T79" s="96">
        <v>0</v>
      </c>
      <c r="U79" s="67">
        <v>36</v>
      </c>
      <c r="V79" s="68">
        <f t="shared" si="21"/>
        <v>0</v>
      </c>
      <c r="W79" s="96">
        <v>0</v>
      </c>
      <c r="X79" s="96">
        <v>0</v>
      </c>
      <c r="Y79" s="96">
        <v>36</v>
      </c>
      <c r="Z79" s="96"/>
      <c r="AA79" s="135"/>
      <c r="AB79" s="98">
        <v>0</v>
      </c>
      <c r="AC79" s="99"/>
      <c r="AD79" s="99">
        <v>0</v>
      </c>
      <c r="AE79" s="100"/>
      <c r="AF79" s="146">
        <v>0</v>
      </c>
      <c r="AG79" s="99"/>
      <c r="AH79" s="99">
        <v>0</v>
      </c>
      <c r="AI79" s="139"/>
      <c r="AJ79" s="98">
        <v>0</v>
      </c>
      <c r="AK79" s="99"/>
      <c r="AL79" s="99">
        <v>0</v>
      </c>
      <c r="AM79" s="100"/>
      <c r="AN79" s="98"/>
      <c r="AO79" s="99"/>
      <c r="AP79" s="102">
        <v>36</v>
      </c>
      <c r="AQ79" s="105"/>
    </row>
    <row r="80" spans="1:43" s="8" customFormat="1" ht="15.75" outlineLevel="2" x14ac:dyDescent="0.25">
      <c r="A80" s="7"/>
      <c r="B80" s="33" t="s">
        <v>143</v>
      </c>
      <c r="C80" s="43" t="s">
        <v>203</v>
      </c>
      <c r="D80" s="44" t="s">
        <v>203</v>
      </c>
      <c r="E80" s="44" t="s">
        <v>203</v>
      </c>
      <c r="F80" s="44" t="s">
        <v>203</v>
      </c>
      <c r="G80" s="44" t="s">
        <v>203</v>
      </c>
      <c r="H80" s="44" t="s">
        <v>203</v>
      </c>
      <c r="I80" s="44" t="s">
        <v>203</v>
      </c>
      <c r="J80" s="44" t="s">
        <v>204</v>
      </c>
      <c r="K80" s="43" t="s">
        <v>203</v>
      </c>
      <c r="L80" s="44" t="s">
        <v>203</v>
      </c>
      <c r="M80" s="44" t="s">
        <v>203</v>
      </c>
      <c r="N80" s="44" t="s">
        <v>203</v>
      </c>
      <c r="O80" s="44" t="s">
        <v>203</v>
      </c>
      <c r="P80" s="44" t="s">
        <v>203</v>
      </c>
      <c r="Q80" s="44" t="s">
        <v>203</v>
      </c>
      <c r="R80" s="42" t="s">
        <v>208</v>
      </c>
      <c r="S80" s="65">
        <f t="shared" si="20"/>
        <v>12</v>
      </c>
      <c r="T80" s="83"/>
      <c r="U80" s="96"/>
      <c r="V80" s="83"/>
      <c r="W80" s="83"/>
      <c r="X80" s="83"/>
      <c r="Y80" s="83"/>
      <c r="Z80" s="83">
        <v>4</v>
      </c>
      <c r="AA80" s="136">
        <v>8</v>
      </c>
      <c r="AB80" s="106"/>
      <c r="AC80" s="107"/>
      <c r="AD80" s="108"/>
      <c r="AE80" s="109"/>
      <c r="AF80" s="148"/>
      <c r="AG80" s="108"/>
      <c r="AH80" s="108"/>
      <c r="AI80" s="160"/>
      <c r="AJ80" s="110"/>
      <c r="AK80" s="108"/>
      <c r="AL80" s="108"/>
      <c r="AM80" s="109"/>
      <c r="AN80" s="110"/>
      <c r="AO80" s="108"/>
      <c r="AP80" s="108"/>
      <c r="AQ80" s="109"/>
    </row>
    <row r="81" spans="1:43" s="8" customFormat="1" ht="26.25" outlineLevel="2" x14ac:dyDescent="0.25">
      <c r="A81" s="7" t="s">
        <v>92</v>
      </c>
      <c r="B81" s="32" t="s">
        <v>93</v>
      </c>
      <c r="C81" s="206" t="s">
        <v>217</v>
      </c>
      <c r="D81" s="207"/>
      <c r="E81" s="207"/>
      <c r="F81" s="207"/>
      <c r="G81" s="207"/>
      <c r="H81" s="207"/>
      <c r="I81" s="207"/>
      <c r="J81" s="208"/>
      <c r="K81" s="206" t="s">
        <v>209</v>
      </c>
      <c r="L81" s="207"/>
      <c r="M81" s="207"/>
      <c r="N81" s="207"/>
      <c r="O81" s="207"/>
      <c r="P81" s="207"/>
      <c r="Q81" s="207"/>
      <c r="R81" s="208"/>
      <c r="S81" s="111">
        <f>SUM(S82:S86)</f>
        <v>286</v>
      </c>
      <c r="T81" s="112">
        <f t="shared" ref="T81:AQ81" si="22">SUM(T82:T86)</f>
        <v>26</v>
      </c>
      <c r="U81" s="112">
        <f t="shared" si="22"/>
        <v>236</v>
      </c>
      <c r="V81" s="112">
        <f t="shared" si="22"/>
        <v>84</v>
      </c>
      <c r="W81" s="112">
        <f t="shared" si="22"/>
        <v>80</v>
      </c>
      <c r="X81" s="112">
        <f t="shared" si="22"/>
        <v>0</v>
      </c>
      <c r="Y81" s="112">
        <f t="shared" si="22"/>
        <v>72</v>
      </c>
      <c r="Z81" s="112">
        <f t="shared" si="22"/>
        <v>8</v>
      </c>
      <c r="AA81" s="137">
        <f t="shared" si="22"/>
        <v>16</v>
      </c>
      <c r="AB81" s="125">
        <f t="shared" si="22"/>
        <v>0</v>
      </c>
      <c r="AC81" s="126">
        <f t="shared" si="22"/>
        <v>0</v>
      </c>
      <c r="AD81" s="126">
        <f t="shared" si="22"/>
        <v>0</v>
      </c>
      <c r="AE81" s="127">
        <f t="shared" si="22"/>
        <v>0</v>
      </c>
      <c r="AF81" s="111">
        <f t="shared" si="22"/>
        <v>0</v>
      </c>
      <c r="AG81" s="112">
        <f t="shared" si="22"/>
        <v>0</v>
      </c>
      <c r="AH81" s="112">
        <f t="shared" si="22"/>
        <v>0</v>
      </c>
      <c r="AI81" s="137">
        <f t="shared" si="22"/>
        <v>0</v>
      </c>
      <c r="AJ81" s="125">
        <f t="shared" si="22"/>
        <v>0</v>
      </c>
      <c r="AK81" s="126">
        <f t="shared" si="22"/>
        <v>0</v>
      </c>
      <c r="AL81" s="126">
        <f t="shared" si="22"/>
        <v>0</v>
      </c>
      <c r="AM81" s="127">
        <f t="shared" si="22"/>
        <v>0</v>
      </c>
      <c r="AN81" s="125">
        <f t="shared" si="22"/>
        <v>84</v>
      </c>
      <c r="AO81" s="126">
        <f t="shared" si="22"/>
        <v>0</v>
      </c>
      <c r="AP81" s="126">
        <f t="shared" si="22"/>
        <v>152</v>
      </c>
      <c r="AQ81" s="127">
        <f t="shared" si="22"/>
        <v>26</v>
      </c>
    </row>
    <row r="82" spans="1:43" s="6" customFormat="1" ht="15.75" outlineLevel="3" x14ac:dyDescent="0.25">
      <c r="A82" s="5" t="s">
        <v>94</v>
      </c>
      <c r="B82" s="33" t="s">
        <v>95</v>
      </c>
      <c r="C82" s="43" t="s">
        <v>203</v>
      </c>
      <c r="D82" s="44" t="s">
        <v>203</v>
      </c>
      <c r="E82" s="44" t="s">
        <v>203</v>
      </c>
      <c r="F82" s="44" t="s">
        <v>203</v>
      </c>
      <c r="G82" s="44" t="s">
        <v>203</v>
      </c>
      <c r="H82" s="44" t="s">
        <v>203</v>
      </c>
      <c r="I82" s="44" t="s">
        <v>203</v>
      </c>
      <c r="J82" s="44" t="s">
        <v>204</v>
      </c>
      <c r="K82" s="43" t="s">
        <v>203</v>
      </c>
      <c r="L82" s="44" t="s">
        <v>203</v>
      </c>
      <c r="M82" s="44" t="s">
        <v>203</v>
      </c>
      <c r="N82" s="44" t="s">
        <v>203</v>
      </c>
      <c r="O82" s="44" t="s">
        <v>203</v>
      </c>
      <c r="P82" s="44" t="s">
        <v>203</v>
      </c>
      <c r="Q82" s="44" t="s">
        <v>203</v>
      </c>
      <c r="R82" s="284" t="s">
        <v>205</v>
      </c>
      <c r="S82" s="65">
        <f>T82+U82+Z82+AA82</f>
        <v>116</v>
      </c>
      <c r="T82" s="66">
        <v>12</v>
      </c>
      <c r="U82" s="67">
        <v>92</v>
      </c>
      <c r="V82" s="68">
        <f>U82-W82-X82-Y82</f>
        <v>44</v>
      </c>
      <c r="W82" s="66">
        <v>48</v>
      </c>
      <c r="X82" s="66">
        <v>0</v>
      </c>
      <c r="Y82" s="66"/>
      <c r="Z82" s="66">
        <v>4</v>
      </c>
      <c r="AA82" s="129">
        <v>8</v>
      </c>
      <c r="AB82" s="73">
        <v>0</v>
      </c>
      <c r="AC82" s="74"/>
      <c r="AD82" s="74">
        <v>0</v>
      </c>
      <c r="AE82" s="75"/>
      <c r="AF82" s="142">
        <v>0</v>
      </c>
      <c r="AG82" s="74"/>
      <c r="AH82" s="74">
        <v>0</v>
      </c>
      <c r="AI82" s="157"/>
      <c r="AJ82" s="73">
        <v>0</v>
      </c>
      <c r="AK82" s="74"/>
      <c r="AL82" s="74">
        <v>0</v>
      </c>
      <c r="AM82" s="75"/>
      <c r="AN82" s="70">
        <v>48</v>
      </c>
      <c r="AO82" s="71"/>
      <c r="AP82" s="71">
        <v>44</v>
      </c>
      <c r="AQ82" s="72">
        <v>12</v>
      </c>
    </row>
    <row r="83" spans="1:43" s="6" customFormat="1" ht="15.75" outlineLevel="3" x14ac:dyDescent="0.25">
      <c r="A83" s="5" t="s">
        <v>96</v>
      </c>
      <c r="B83" s="33" t="s">
        <v>97</v>
      </c>
      <c r="C83" s="43" t="s">
        <v>203</v>
      </c>
      <c r="D83" s="44" t="s">
        <v>203</v>
      </c>
      <c r="E83" s="44" t="s">
        <v>203</v>
      </c>
      <c r="F83" s="44" t="s">
        <v>203</v>
      </c>
      <c r="G83" s="44" t="s">
        <v>203</v>
      </c>
      <c r="H83" s="44" t="s">
        <v>203</v>
      </c>
      <c r="I83" s="44" t="s">
        <v>203</v>
      </c>
      <c r="J83" s="44" t="s">
        <v>204</v>
      </c>
      <c r="K83" s="43" t="s">
        <v>203</v>
      </c>
      <c r="L83" s="44" t="s">
        <v>203</v>
      </c>
      <c r="M83" s="44" t="s">
        <v>203</v>
      </c>
      <c r="N83" s="44" t="s">
        <v>203</v>
      </c>
      <c r="O83" s="44" t="s">
        <v>203</v>
      </c>
      <c r="P83" s="44" t="s">
        <v>203</v>
      </c>
      <c r="Q83" s="44" t="s">
        <v>203</v>
      </c>
      <c r="R83" s="285"/>
      <c r="S83" s="65">
        <f t="shared" ref="S83:S86" si="23">T83+U83+Z83+AA83</f>
        <v>86</v>
      </c>
      <c r="T83" s="66">
        <v>14</v>
      </c>
      <c r="U83" s="67">
        <v>72</v>
      </c>
      <c r="V83" s="68">
        <f t="shared" ref="V83:V85" si="24">U83-W83-X83-Y83</f>
        <v>40</v>
      </c>
      <c r="W83" s="66">
        <v>32</v>
      </c>
      <c r="X83" s="66">
        <v>0</v>
      </c>
      <c r="Y83" s="66"/>
      <c r="Z83" s="66"/>
      <c r="AA83" s="129"/>
      <c r="AB83" s="73">
        <v>0</v>
      </c>
      <c r="AC83" s="74"/>
      <c r="AD83" s="74">
        <v>0</v>
      </c>
      <c r="AE83" s="75"/>
      <c r="AF83" s="142">
        <v>0</v>
      </c>
      <c r="AG83" s="74"/>
      <c r="AH83" s="74">
        <v>0</v>
      </c>
      <c r="AI83" s="157"/>
      <c r="AJ83" s="73">
        <v>0</v>
      </c>
      <c r="AK83" s="74"/>
      <c r="AL83" s="74">
        <v>0</v>
      </c>
      <c r="AM83" s="75"/>
      <c r="AN83" s="70">
        <v>36</v>
      </c>
      <c r="AO83" s="71"/>
      <c r="AP83" s="71">
        <v>36</v>
      </c>
      <c r="AQ83" s="72">
        <v>14</v>
      </c>
    </row>
    <row r="84" spans="1:43" s="8" customFormat="1" ht="15.75" outlineLevel="3" x14ac:dyDescent="0.25">
      <c r="A84" s="23" t="s">
        <v>98</v>
      </c>
      <c r="B84" s="33" t="s">
        <v>99</v>
      </c>
      <c r="C84" s="43" t="s">
        <v>203</v>
      </c>
      <c r="D84" s="44" t="s">
        <v>203</v>
      </c>
      <c r="E84" s="44" t="s">
        <v>203</v>
      </c>
      <c r="F84" s="44" t="s">
        <v>203</v>
      </c>
      <c r="G84" s="44" t="s">
        <v>203</v>
      </c>
      <c r="H84" s="44" t="s">
        <v>203</v>
      </c>
      <c r="I84" s="44" t="s">
        <v>203</v>
      </c>
      <c r="J84" s="45" t="s">
        <v>200</v>
      </c>
      <c r="K84" s="43" t="s">
        <v>203</v>
      </c>
      <c r="L84" s="44" t="s">
        <v>203</v>
      </c>
      <c r="M84" s="44" t="s">
        <v>203</v>
      </c>
      <c r="N84" s="44" t="s">
        <v>203</v>
      </c>
      <c r="O84" s="44" t="s">
        <v>203</v>
      </c>
      <c r="P84" s="44" t="s">
        <v>203</v>
      </c>
      <c r="Q84" s="44" t="s">
        <v>203</v>
      </c>
      <c r="R84" s="41" t="s">
        <v>204</v>
      </c>
      <c r="S84" s="65">
        <f t="shared" si="23"/>
        <v>36</v>
      </c>
      <c r="T84" s="96">
        <v>0</v>
      </c>
      <c r="U84" s="67">
        <v>36</v>
      </c>
      <c r="V84" s="68">
        <f t="shared" si="24"/>
        <v>0</v>
      </c>
      <c r="W84" s="96">
        <v>0</v>
      </c>
      <c r="X84" s="96">
        <v>0</v>
      </c>
      <c r="Y84" s="96">
        <v>36</v>
      </c>
      <c r="Z84" s="96"/>
      <c r="AA84" s="135"/>
      <c r="AB84" s="98">
        <v>0</v>
      </c>
      <c r="AC84" s="99"/>
      <c r="AD84" s="99">
        <v>0</v>
      </c>
      <c r="AE84" s="100"/>
      <c r="AF84" s="146">
        <v>0</v>
      </c>
      <c r="AG84" s="99"/>
      <c r="AH84" s="99">
        <v>0</v>
      </c>
      <c r="AI84" s="139"/>
      <c r="AJ84" s="98">
        <v>0</v>
      </c>
      <c r="AK84" s="99"/>
      <c r="AL84" s="99">
        <v>0</v>
      </c>
      <c r="AM84" s="100"/>
      <c r="AN84" s="98">
        <v>0</v>
      </c>
      <c r="AO84" s="99"/>
      <c r="AP84" s="102">
        <v>36</v>
      </c>
      <c r="AQ84" s="105"/>
    </row>
    <row r="85" spans="1:43" s="8" customFormat="1" ht="26.25" outlineLevel="3" x14ac:dyDescent="0.25">
      <c r="A85" s="23" t="s">
        <v>100</v>
      </c>
      <c r="B85" s="33" t="s">
        <v>93</v>
      </c>
      <c r="C85" s="43" t="s">
        <v>203</v>
      </c>
      <c r="D85" s="44" t="s">
        <v>203</v>
      </c>
      <c r="E85" s="44" t="s">
        <v>203</v>
      </c>
      <c r="F85" s="44" t="s">
        <v>203</v>
      </c>
      <c r="G85" s="44" t="s">
        <v>203</v>
      </c>
      <c r="H85" s="44" t="s">
        <v>203</v>
      </c>
      <c r="I85" s="44" t="s">
        <v>203</v>
      </c>
      <c r="J85" s="45" t="s">
        <v>200</v>
      </c>
      <c r="K85" s="43" t="s">
        <v>203</v>
      </c>
      <c r="L85" s="44" t="s">
        <v>203</v>
      </c>
      <c r="M85" s="44" t="s">
        <v>203</v>
      </c>
      <c r="N85" s="44" t="s">
        <v>203</v>
      </c>
      <c r="O85" s="44" t="s">
        <v>203</v>
      </c>
      <c r="P85" s="44" t="s">
        <v>203</v>
      </c>
      <c r="Q85" s="44" t="s">
        <v>203</v>
      </c>
      <c r="R85" s="41" t="s">
        <v>204</v>
      </c>
      <c r="S85" s="65">
        <f t="shared" si="23"/>
        <v>36</v>
      </c>
      <c r="T85" s="96">
        <v>0</v>
      </c>
      <c r="U85" s="67">
        <v>36</v>
      </c>
      <c r="V85" s="68">
        <f t="shared" si="24"/>
        <v>0</v>
      </c>
      <c r="W85" s="96">
        <v>0</v>
      </c>
      <c r="X85" s="96">
        <v>0</v>
      </c>
      <c r="Y85" s="96">
        <v>36</v>
      </c>
      <c r="Z85" s="96"/>
      <c r="AA85" s="135"/>
      <c r="AB85" s="98">
        <v>0</v>
      </c>
      <c r="AC85" s="99"/>
      <c r="AD85" s="99">
        <v>0</v>
      </c>
      <c r="AE85" s="100"/>
      <c r="AF85" s="146">
        <v>0</v>
      </c>
      <c r="AG85" s="99"/>
      <c r="AH85" s="99">
        <v>0</v>
      </c>
      <c r="AI85" s="139"/>
      <c r="AJ85" s="98">
        <v>0</v>
      </c>
      <c r="AK85" s="99"/>
      <c r="AL85" s="99">
        <v>0</v>
      </c>
      <c r="AM85" s="100"/>
      <c r="AN85" s="98">
        <v>0</v>
      </c>
      <c r="AO85" s="99"/>
      <c r="AP85" s="102">
        <v>36</v>
      </c>
      <c r="AQ85" s="105"/>
    </row>
    <row r="86" spans="1:43" s="8" customFormat="1" ht="15.75" outlineLevel="2" x14ac:dyDescent="0.25">
      <c r="A86" s="7"/>
      <c r="B86" s="33" t="s">
        <v>143</v>
      </c>
      <c r="C86" s="43" t="s">
        <v>203</v>
      </c>
      <c r="D86" s="44" t="s">
        <v>203</v>
      </c>
      <c r="E86" s="44" t="s">
        <v>203</v>
      </c>
      <c r="F86" s="44" t="s">
        <v>203</v>
      </c>
      <c r="G86" s="44" t="s">
        <v>203</v>
      </c>
      <c r="H86" s="44" t="s">
        <v>203</v>
      </c>
      <c r="I86" s="44" t="s">
        <v>203</v>
      </c>
      <c r="J86" s="53"/>
      <c r="K86" s="43" t="s">
        <v>203</v>
      </c>
      <c r="L86" s="44" t="s">
        <v>203</v>
      </c>
      <c r="M86" s="44" t="s">
        <v>203</v>
      </c>
      <c r="N86" s="44" t="s">
        <v>203</v>
      </c>
      <c r="O86" s="44" t="s">
        <v>203</v>
      </c>
      <c r="P86" s="44" t="s">
        <v>203</v>
      </c>
      <c r="Q86" s="44" t="s">
        <v>203</v>
      </c>
      <c r="R86" s="42" t="s">
        <v>202</v>
      </c>
      <c r="S86" s="65">
        <f t="shared" si="23"/>
        <v>12</v>
      </c>
      <c r="T86" s="113"/>
      <c r="U86" s="99"/>
      <c r="V86" s="71"/>
      <c r="W86" s="113"/>
      <c r="X86" s="113"/>
      <c r="Y86" s="113"/>
      <c r="Z86" s="113">
        <v>4</v>
      </c>
      <c r="AA86" s="138">
        <v>8</v>
      </c>
      <c r="AB86" s="114"/>
      <c r="AC86" s="115"/>
      <c r="AD86" s="116"/>
      <c r="AE86" s="117"/>
      <c r="AF86" s="149"/>
      <c r="AG86" s="116"/>
      <c r="AH86" s="116"/>
      <c r="AI86" s="161"/>
      <c r="AJ86" s="118"/>
      <c r="AK86" s="116"/>
      <c r="AL86" s="116"/>
      <c r="AM86" s="117"/>
      <c r="AN86" s="118"/>
      <c r="AO86" s="116"/>
      <c r="AP86" s="116"/>
      <c r="AQ86" s="117"/>
    </row>
    <row r="87" spans="1:43" s="8" customFormat="1" ht="26.25" outlineLevel="2" x14ac:dyDescent="0.25">
      <c r="A87" s="7" t="s">
        <v>101</v>
      </c>
      <c r="B87" s="32" t="s">
        <v>222</v>
      </c>
      <c r="C87" s="206" t="s">
        <v>226</v>
      </c>
      <c r="D87" s="207"/>
      <c r="E87" s="207"/>
      <c r="F87" s="207"/>
      <c r="G87" s="207"/>
      <c r="H87" s="207"/>
      <c r="I87" s="207"/>
      <c r="J87" s="208"/>
      <c r="K87" s="206" t="s">
        <v>207</v>
      </c>
      <c r="L87" s="207"/>
      <c r="M87" s="207"/>
      <c r="N87" s="207"/>
      <c r="O87" s="207"/>
      <c r="P87" s="207"/>
      <c r="Q87" s="207"/>
      <c r="R87" s="208"/>
      <c r="S87" s="76">
        <f>SUM(S88:S90)</f>
        <v>452</v>
      </c>
      <c r="T87" s="76">
        <f t="shared" ref="T87:AQ87" si="25">SUM(T88:T90)</f>
        <v>8</v>
      </c>
      <c r="U87" s="76">
        <f t="shared" si="25"/>
        <v>420</v>
      </c>
      <c r="V87" s="76">
        <f t="shared" si="25"/>
        <v>24</v>
      </c>
      <c r="W87" s="76">
        <f t="shared" si="25"/>
        <v>36</v>
      </c>
      <c r="X87" s="76">
        <f t="shared" si="25"/>
        <v>0</v>
      </c>
      <c r="Y87" s="76">
        <f t="shared" si="25"/>
        <v>360</v>
      </c>
      <c r="Z87" s="76">
        <f t="shared" si="25"/>
        <v>0</v>
      </c>
      <c r="AA87" s="130">
        <f t="shared" si="25"/>
        <v>24</v>
      </c>
      <c r="AB87" s="154">
        <f t="shared" si="25"/>
        <v>0</v>
      </c>
      <c r="AC87" s="76">
        <f t="shared" si="25"/>
        <v>0</v>
      </c>
      <c r="AD87" s="76">
        <f t="shared" si="25"/>
        <v>0</v>
      </c>
      <c r="AE87" s="155">
        <f t="shared" si="25"/>
        <v>0</v>
      </c>
      <c r="AF87" s="76">
        <f t="shared" si="25"/>
        <v>132</v>
      </c>
      <c r="AG87" s="76">
        <f t="shared" si="25"/>
        <v>8</v>
      </c>
      <c r="AH87" s="76">
        <f t="shared" si="25"/>
        <v>72</v>
      </c>
      <c r="AI87" s="130">
        <f t="shared" si="25"/>
        <v>0</v>
      </c>
      <c r="AJ87" s="154">
        <f t="shared" si="25"/>
        <v>72</v>
      </c>
      <c r="AK87" s="76">
        <f t="shared" si="25"/>
        <v>0</v>
      </c>
      <c r="AL87" s="76">
        <f t="shared" si="25"/>
        <v>72</v>
      </c>
      <c r="AM87" s="155">
        <f t="shared" si="25"/>
        <v>0</v>
      </c>
      <c r="AN87" s="154">
        <f t="shared" si="25"/>
        <v>72</v>
      </c>
      <c r="AO87" s="76">
        <f t="shared" si="25"/>
        <v>0</v>
      </c>
      <c r="AP87" s="76">
        <f t="shared" si="25"/>
        <v>0</v>
      </c>
      <c r="AQ87" s="155">
        <f t="shared" si="25"/>
        <v>0</v>
      </c>
    </row>
    <row r="88" spans="1:43" s="6" customFormat="1" ht="15.75" outlineLevel="3" x14ac:dyDescent="0.25">
      <c r="A88" s="23" t="s">
        <v>102</v>
      </c>
      <c r="B88" s="33" t="s">
        <v>142</v>
      </c>
      <c r="C88" s="43" t="s">
        <v>203</v>
      </c>
      <c r="D88" s="44" t="s">
        <v>203</v>
      </c>
      <c r="E88" s="45" t="s">
        <v>199</v>
      </c>
      <c r="F88" s="44" t="s">
        <v>203</v>
      </c>
      <c r="G88" s="44" t="s">
        <v>203</v>
      </c>
      <c r="H88" s="44" t="s">
        <v>203</v>
      </c>
      <c r="I88" s="44" t="s">
        <v>203</v>
      </c>
      <c r="J88" s="44" t="s">
        <v>204</v>
      </c>
      <c r="K88" s="43" t="s">
        <v>203</v>
      </c>
      <c r="L88" s="44" t="s">
        <v>203</v>
      </c>
      <c r="M88" s="44" t="s">
        <v>203</v>
      </c>
      <c r="N88" s="44" t="s">
        <v>203</v>
      </c>
      <c r="O88" s="44" t="s">
        <v>203</v>
      </c>
      <c r="P88" s="44" t="s">
        <v>203</v>
      </c>
      <c r="Q88" s="44" t="s">
        <v>203</v>
      </c>
      <c r="R88" s="41" t="s">
        <v>204</v>
      </c>
      <c r="S88" s="65">
        <f>T88+U88+Z88+AA88</f>
        <v>68</v>
      </c>
      <c r="T88" s="66">
        <v>8</v>
      </c>
      <c r="U88" s="67">
        <v>60</v>
      </c>
      <c r="V88" s="68">
        <f>U88-W88-X88-Y88</f>
        <v>24</v>
      </c>
      <c r="W88" s="66">
        <v>36</v>
      </c>
      <c r="X88" s="66">
        <v>0</v>
      </c>
      <c r="Y88" s="66"/>
      <c r="Z88" s="66"/>
      <c r="AA88" s="129"/>
      <c r="AB88" s="73">
        <v>0</v>
      </c>
      <c r="AC88" s="74"/>
      <c r="AD88" s="74">
        <v>0</v>
      </c>
      <c r="AE88" s="75"/>
      <c r="AF88" s="143">
        <v>60</v>
      </c>
      <c r="AG88" s="71">
        <v>8</v>
      </c>
      <c r="AH88" s="74">
        <v>0</v>
      </c>
      <c r="AI88" s="157"/>
      <c r="AJ88" s="73">
        <v>0</v>
      </c>
      <c r="AK88" s="74"/>
      <c r="AL88" s="74">
        <v>0</v>
      </c>
      <c r="AM88" s="75"/>
      <c r="AN88" s="70"/>
      <c r="AO88" s="71"/>
      <c r="AP88" s="74">
        <v>0</v>
      </c>
      <c r="AQ88" s="75"/>
    </row>
    <row r="89" spans="1:43" s="8" customFormat="1" ht="15.75" outlineLevel="3" x14ac:dyDescent="0.25">
      <c r="A89" s="23" t="s">
        <v>103</v>
      </c>
      <c r="B89" s="33" t="s">
        <v>104</v>
      </c>
      <c r="C89" s="43" t="s">
        <v>203</v>
      </c>
      <c r="D89" s="44" t="s">
        <v>203</v>
      </c>
      <c r="E89" s="44" t="s">
        <v>203</v>
      </c>
      <c r="F89" s="44" t="s">
        <v>203</v>
      </c>
      <c r="G89" s="44" t="s">
        <v>203</v>
      </c>
      <c r="H89" s="44" t="s">
        <v>203</v>
      </c>
      <c r="I89" s="45" t="s">
        <v>219</v>
      </c>
      <c r="J89" s="44" t="s">
        <v>204</v>
      </c>
      <c r="K89" s="43" t="s">
        <v>203</v>
      </c>
      <c r="L89" s="44" t="s">
        <v>203</v>
      </c>
      <c r="M89" s="44" t="s">
        <v>203</v>
      </c>
      <c r="N89" s="44" t="s">
        <v>203</v>
      </c>
      <c r="O89" s="44" t="s">
        <v>203</v>
      </c>
      <c r="P89" s="44" t="s">
        <v>203</v>
      </c>
      <c r="Q89" s="44" t="s">
        <v>203</v>
      </c>
      <c r="R89" s="41" t="s">
        <v>204</v>
      </c>
      <c r="S89" s="65">
        <f t="shared" ref="S89:S90" si="26">T89+U89+Z89+AA89</f>
        <v>360</v>
      </c>
      <c r="T89" s="96">
        <v>0</v>
      </c>
      <c r="U89" s="67">
        <v>360</v>
      </c>
      <c r="V89" s="68">
        <f t="shared" ref="V89" si="27">U89-W89-X89-Y89</f>
        <v>0</v>
      </c>
      <c r="W89" s="96">
        <v>0</v>
      </c>
      <c r="X89" s="96">
        <v>0</v>
      </c>
      <c r="Y89" s="96">
        <v>360</v>
      </c>
      <c r="Z89" s="96"/>
      <c r="AA89" s="135"/>
      <c r="AB89" s="98">
        <v>0</v>
      </c>
      <c r="AC89" s="99"/>
      <c r="AD89" s="99">
        <v>0</v>
      </c>
      <c r="AE89" s="100"/>
      <c r="AF89" s="150">
        <v>72</v>
      </c>
      <c r="AG89" s="102"/>
      <c r="AH89" s="102">
        <v>72</v>
      </c>
      <c r="AI89" s="140"/>
      <c r="AJ89" s="101">
        <v>72</v>
      </c>
      <c r="AK89" s="102"/>
      <c r="AL89" s="102">
        <v>72</v>
      </c>
      <c r="AM89" s="105"/>
      <c r="AN89" s="98">
        <v>72</v>
      </c>
      <c r="AO89" s="99"/>
      <c r="AP89" s="102"/>
      <c r="AQ89" s="105"/>
    </row>
    <row r="90" spans="1:43" s="9" customFormat="1" ht="15.75" outlineLevel="1" x14ac:dyDescent="0.25">
      <c r="A90" s="7"/>
      <c r="B90" s="33" t="s">
        <v>143</v>
      </c>
      <c r="C90" s="43" t="s">
        <v>203</v>
      </c>
      <c r="D90" s="44" t="s">
        <v>203</v>
      </c>
      <c r="E90" s="44" t="s">
        <v>203</v>
      </c>
      <c r="F90" s="44" t="s">
        <v>203</v>
      </c>
      <c r="G90" s="44" t="s">
        <v>203</v>
      </c>
      <c r="H90" s="44" t="s">
        <v>203</v>
      </c>
      <c r="I90" s="44" t="s">
        <v>203</v>
      </c>
      <c r="J90" s="44" t="s">
        <v>204</v>
      </c>
      <c r="K90" s="43" t="s">
        <v>203</v>
      </c>
      <c r="L90" s="44" t="s">
        <v>203</v>
      </c>
      <c r="M90" s="44" t="s">
        <v>203</v>
      </c>
      <c r="N90" s="44" t="s">
        <v>203</v>
      </c>
      <c r="O90" s="44" t="s">
        <v>203</v>
      </c>
      <c r="P90" s="44" t="s">
        <v>203</v>
      </c>
      <c r="Q90" s="47" t="s">
        <v>206</v>
      </c>
      <c r="R90" s="41" t="s">
        <v>204</v>
      </c>
      <c r="S90" s="65">
        <f t="shared" si="26"/>
        <v>24</v>
      </c>
      <c r="T90" s="113"/>
      <c r="U90" s="99"/>
      <c r="V90" s="113"/>
      <c r="W90" s="113"/>
      <c r="X90" s="113"/>
      <c r="Y90" s="113"/>
      <c r="Z90" s="113"/>
      <c r="AA90" s="138">
        <v>24</v>
      </c>
      <c r="AB90" s="114"/>
      <c r="AC90" s="115"/>
      <c r="AD90" s="116"/>
      <c r="AE90" s="117"/>
      <c r="AF90" s="149"/>
      <c r="AG90" s="116"/>
      <c r="AH90" s="116"/>
      <c r="AI90" s="162"/>
      <c r="AJ90" s="120"/>
      <c r="AK90" s="121"/>
      <c r="AL90" s="121"/>
      <c r="AM90" s="119"/>
      <c r="AN90" s="120"/>
      <c r="AO90" s="121"/>
      <c r="AP90" s="121"/>
      <c r="AQ90" s="117"/>
    </row>
    <row r="91" spans="1:43" s="9" customFormat="1" ht="15.75" outlineLevel="1" x14ac:dyDescent="0.25">
      <c r="A91" s="7" t="s">
        <v>107</v>
      </c>
      <c r="B91" s="32" t="s">
        <v>108</v>
      </c>
      <c r="C91" s="43" t="s">
        <v>203</v>
      </c>
      <c r="D91" s="44" t="s">
        <v>203</v>
      </c>
      <c r="E91" s="44" t="s">
        <v>203</v>
      </c>
      <c r="F91" s="44" t="s">
        <v>203</v>
      </c>
      <c r="G91" s="44" t="s">
        <v>203</v>
      </c>
      <c r="H91" s="44" t="s">
        <v>203</v>
      </c>
      <c r="I91" s="44" t="s">
        <v>203</v>
      </c>
      <c r="J91" s="45" t="s">
        <v>200</v>
      </c>
      <c r="K91" s="43" t="s">
        <v>203</v>
      </c>
      <c r="L91" s="44" t="s">
        <v>203</v>
      </c>
      <c r="M91" s="44" t="s">
        <v>203</v>
      </c>
      <c r="N91" s="44" t="s">
        <v>203</v>
      </c>
      <c r="O91" s="44" t="s">
        <v>203</v>
      </c>
      <c r="P91" s="44" t="s">
        <v>203</v>
      </c>
      <c r="Q91" s="44" t="s">
        <v>203</v>
      </c>
      <c r="R91" s="41" t="s">
        <v>204</v>
      </c>
      <c r="S91" s="122">
        <v>144</v>
      </c>
      <c r="T91" s="96">
        <v>0</v>
      </c>
      <c r="U91" s="67">
        <v>144</v>
      </c>
      <c r="V91" s="96">
        <v>0</v>
      </c>
      <c r="W91" s="96">
        <v>0</v>
      </c>
      <c r="X91" s="96">
        <v>0</v>
      </c>
      <c r="Y91" s="96"/>
      <c r="Z91" s="96"/>
      <c r="AA91" s="135"/>
      <c r="AB91" s="123">
        <v>0</v>
      </c>
      <c r="AC91" s="96"/>
      <c r="AD91" s="96">
        <v>0</v>
      </c>
      <c r="AE91" s="97"/>
      <c r="AF91" s="151">
        <v>0</v>
      </c>
      <c r="AG91" s="96"/>
      <c r="AH91" s="96">
        <v>0</v>
      </c>
      <c r="AI91" s="139"/>
      <c r="AJ91" s="98">
        <v>0</v>
      </c>
      <c r="AK91" s="99"/>
      <c r="AL91" s="99">
        <v>0</v>
      </c>
      <c r="AM91" s="100"/>
      <c r="AN91" s="98">
        <v>0</v>
      </c>
      <c r="AO91" s="99"/>
      <c r="AP91" s="102">
        <v>144</v>
      </c>
      <c r="AQ91" s="105"/>
    </row>
    <row r="92" spans="1:43" s="9" customFormat="1" ht="15.75" outlineLevel="1" x14ac:dyDescent="0.25">
      <c r="A92" s="7" t="s">
        <v>197</v>
      </c>
      <c r="B92" s="32" t="s">
        <v>139</v>
      </c>
      <c r="C92" s="48"/>
      <c r="D92" s="49"/>
      <c r="E92" s="49"/>
      <c r="F92" s="49"/>
      <c r="G92" s="49"/>
      <c r="H92" s="49"/>
      <c r="I92" s="49"/>
      <c r="J92" s="49"/>
      <c r="K92" s="48"/>
      <c r="L92" s="49"/>
      <c r="M92" s="49"/>
      <c r="N92" s="49"/>
      <c r="O92" s="49"/>
      <c r="P92" s="49"/>
      <c r="Q92" s="49"/>
      <c r="R92" s="39"/>
      <c r="S92" s="122">
        <f>Z92</f>
        <v>252</v>
      </c>
      <c r="T92" s="99"/>
      <c r="U92" s="102">
        <f>Z92</f>
        <v>252</v>
      </c>
      <c r="V92" s="99"/>
      <c r="W92" s="99"/>
      <c r="X92" s="99"/>
      <c r="Y92" s="99"/>
      <c r="Z92" s="267">
        <f>Z21+AA21+Z37+AA37+Z43+AA43+Z47+AA47+Z61+AA61</f>
        <v>252</v>
      </c>
      <c r="AA92" s="268"/>
      <c r="AB92" s="98">
        <v>18</v>
      </c>
      <c r="AC92" s="99"/>
      <c r="AD92" s="99">
        <v>54</v>
      </c>
      <c r="AE92" s="100"/>
      <c r="AF92" s="146">
        <v>12</v>
      </c>
      <c r="AG92" s="99"/>
      <c r="AH92" s="99">
        <v>24</v>
      </c>
      <c r="AI92" s="139"/>
      <c r="AJ92" s="98">
        <v>12</v>
      </c>
      <c r="AK92" s="99"/>
      <c r="AL92" s="99">
        <v>24</v>
      </c>
      <c r="AM92" s="100"/>
      <c r="AN92" s="98">
        <v>60</v>
      </c>
      <c r="AO92" s="99"/>
      <c r="AP92" s="102">
        <v>48</v>
      </c>
      <c r="AQ92" s="105"/>
    </row>
    <row r="93" spans="1:43" s="9" customFormat="1" ht="15.75" outlineLevel="1" x14ac:dyDescent="0.25">
      <c r="A93" s="265" t="s">
        <v>138</v>
      </c>
      <c r="B93" s="266"/>
      <c r="C93" s="50"/>
      <c r="D93" s="51"/>
      <c r="E93" s="51"/>
      <c r="F93" s="51"/>
      <c r="G93" s="51"/>
      <c r="H93" s="51"/>
      <c r="I93" s="51"/>
      <c r="J93" s="51"/>
      <c r="K93" s="54"/>
      <c r="L93" s="51"/>
      <c r="M93" s="20"/>
      <c r="N93" s="20"/>
      <c r="O93" s="20"/>
      <c r="P93" s="20"/>
      <c r="Q93" s="20"/>
      <c r="R93" s="55"/>
      <c r="S93" s="122"/>
      <c r="T93" s="99"/>
      <c r="U93" s="102">
        <f>U21+U37+U43+U47+U61+U91+Z92</f>
        <v>5544</v>
      </c>
      <c r="V93" s="99"/>
      <c r="W93" s="99"/>
      <c r="X93" s="99"/>
      <c r="Y93" s="99"/>
      <c r="Z93" s="99"/>
      <c r="AA93" s="139"/>
      <c r="AB93" s="98">
        <f>AB21+AB37+AB43+AB47+AB61+AB92</f>
        <v>612</v>
      </c>
      <c r="AC93" s="99"/>
      <c r="AD93" s="99">
        <f>AD21+AD37+AD43+AD47+AD61+AD92</f>
        <v>864</v>
      </c>
      <c r="AE93" s="100"/>
      <c r="AF93" s="146">
        <f>AF21+AF37+AF43+AF47+AF61+AF92</f>
        <v>594</v>
      </c>
      <c r="AG93" s="99"/>
      <c r="AH93" s="99">
        <f>AH21+AH37+AH43+AH47+AH61+AH92</f>
        <v>822</v>
      </c>
      <c r="AI93" s="139"/>
      <c r="AJ93" s="98">
        <f>AJ21+AJ37+AJ43+AJ47+AJ61+AJ92</f>
        <v>594</v>
      </c>
      <c r="AK93" s="99"/>
      <c r="AL93" s="99">
        <f>AL21+AL37+AL43+AL47+AL61+AL92</f>
        <v>858</v>
      </c>
      <c r="AM93" s="100"/>
      <c r="AN93" s="98">
        <f>AN21+AN37+AN43+AN47+AN61+AN92</f>
        <v>594</v>
      </c>
      <c r="AO93" s="99"/>
      <c r="AP93" s="99">
        <f>AP21+AP37+AP43+AP47+AP61+AP92</f>
        <v>462</v>
      </c>
      <c r="AQ93" s="100"/>
    </row>
    <row r="94" spans="1:43" s="9" customFormat="1" ht="15.75" outlineLevel="1" x14ac:dyDescent="0.25">
      <c r="A94" s="265" t="s">
        <v>137</v>
      </c>
      <c r="B94" s="266"/>
      <c r="C94" s="48"/>
      <c r="D94" s="20"/>
      <c r="E94" s="20"/>
      <c r="F94" s="20"/>
      <c r="G94" s="20"/>
      <c r="H94" s="20"/>
      <c r="I94" s="20"/>
      <c r="J94" s="20"/>
      <c r="K94" s="38"/>
      <c r="L94" s="20"/>
      <c r="M94" s="20"/>
      <c r="N94" s="20"/>
      <c r="O94" s="20"/>
      <c r="P94" s="20"/>
      <c r="Q94" s="20"/>
      <c r="R94" s="55"/>
      <c r="S94" s="122"/>
      <c r="T94" s="102">
        <f>T21+T37+T43+T47+T61</f>
        <v>180</v>
      </c>
      <c r="U94" s="102"/>
      <c r="V94" s="99"/>
      <c r="W94" s="99"/>
      <c r="X94" s="99"/>
      <c r="Y94" s="99"/>
      <c r="Z94" s="99"/>
      <c r="AA94" s="139"/>
      <c r="AB94" s="98"/>
      <c r="AC94" s="102">
        <f>AC21+AC37+AC43+AC47+AC61</f>
        <v>0</v>
      </c>
      <c r="AD94" s="102"/>
      <c r="AE94" s="105">
        <f>AE21+AE37+AE43+AE47+AE61</f>
        <v>0</v>
      </c>
      <c r="AF94" s="150"/>
      <c r="AG94" s="102">
        <f>AG21+AG37+AG43+AG47+AG61</f>
        <v>18</v>
      </c>
      <c r="AH94" s="102"/>
      <c r="AI94" s="140">
        <f>AI21+AI37+AI43+AI47+AI61</f>
        <v>42</v>
      </c>
      <c r="AJ94" s="101"/>
      <c r="AK94" s="102">
        <f>AK21+AK37+AK43+AK47+AK61</f>
        <v>18</v>
      </c>
      <c r="AL94" s="102"/>
      <c r="AM94" s="105">
        <f>AM21+AM37+AM43+AM47+AM61</f>
        <v>42</v>
      </c>
      <c r="AN94" s="101"/>
      <c r="AO94" s="102">
        <f>AO21+AO37+AO43+AO47+AO61</f>
        <v>18</v>
      </c>
      <c r="AP94" s="102"/>
      <c r="AQ94" s="105">
        <f>AQ21+AQ37+AQ43+AQ47+AQ61</f>
        <v>42</v>
      </c>
    </row>
    <row r="95" spans="1:43" s="9" customFormat="1" ht="15.75" outlineLevel="1" x14ac:dyDescent="0.25">
      <c r="A95" s="265" t="s">
        <v>136</v>
      </c>
      <c r="B95" s="266"/>
      <c r="C95" s="206" t="s">
        <v>234</v>
      </c>
      <c r="D95" s="207"/>
      <c r="E95" s="207"/>
      <c r="F95" s="207"/>
      <c r="G95" s="207"/>
      <c r="H95" s="207"/>
      <c r="I95" s="207"/>
      <c r="J95" s="208"/>
      <c r="K95" s="286" t="s">
        <v>235</v>
      </c>
      <c r="L95" s="287"/>
      <c r="M95" s="287"/>
      <c r="N95" s="287"/>
      <c r="O95" s="287"/>
      <c r="P95" s="287"/>
      <c r="Q95" s="287"/>
      <c r="R95" s="288"/>
      <c r="S95" s="122">
        <f>S21+S37+S43+S47+S61</f>
        <v>5652</v>
      </c>
      <c r="T95" s="99"/>
      <c r="U95" s="102">
        <f t="shared" ref="U95:AA95" si="28">U21+U37+U43+U47+U61+U91+U92</f>
        <v>5544</v>
      </c>
      <c r="V95" s="102">
        <f t="shared" si="28"/>
        <v>2063</v>
      </c>
      <c r="W95" s="102">
        <f t="shared" si="28"/>
        <v>2173</v>
      </c>
      <c r="X95" s="102">
        <f t="shared" si="28"/>
        <v>120</v>
      </c>
      <c r="Y95" s="102">
        <f t="shared" si="28"/>
        <v>792</v>
      </c>
      <c r="Z95" s="102">
        <f t="shared" si="28"/>
        <v>344</v>
      </c>
      <c r="AA95" s="140">
        <f t="shared" si="28"/>
        <v>160</v>
      </c>
      <c r="AB95" s="269">
        <f>AB21+AC21+AB37+AC37+AB43+AC43+AB47+AC47+AB61+AC61+AB92+AC92</f>
        <v>612</v>
      </c>
      <c r="AC95" s="270"/>
      <c r="AD95" s="270">
        <f>AD21+AE21+AD37+AE37+AD43+AE43+AD47+AE47+AD61+AE61+AD92+AE92</f>
        <v>864</v>
      </c>
      <c r="AE95" s="271"/>
      <c r="AF95" s="272">
        <f>AF21+AG21+AF37+AG37+AF43+AG43+AF47+AG47+AF61+AG61+AF92+AG92</f>
        <v>612</v>
      </c>
      <c r="AG95" s="270"/>
      <c r="AH95" s="270">
        <f>AH21+AI21+AH37+AI37+AH43+AI43+AH47+AI47+AH61+AI61+AH92+AI92</f>
        <v>864</v>
      </c>
      <c r="AI95" s="273"/>
      <c r="AJ95" s="269">
        <f>AJ21+AK21+AJ37+AK37+AJ43+AK43+AJ47+AK47+AJ61+AK61+AJ92+AK92</f>
        <v>612</v>
      </c>
      <c r="AK95" s="270"/>
      <c r="AL95" s="270">
        <f>AL21+AM21+AL37+AM37+AL43+AM43+AL47+AM47+AL61+AM61+AL92+AM92</f>
        <v>900</v>
      </c>
      <c r="AM95" s="271"/>
      <c r="AN95" s="269">
        <f>AN21+AO21+AN37+AO37+AN43+AO43+AN47+AO47+AN61+AO61+AN92+AO92</f>
        <v>612</v>
      </c>
      <c r="AO95" s="270"/>
      <c r="AP95" s="270">
        <f>AP21+AQ21+AP37+AQ37+AP43+AQ43+AP47+AQ47+AP61+AQ61+AP91+AQ91+AP92+AQ92</f>
        <v>648</v>
      </c>
      <c r="AQ95" s="271"/>
    </row>
    <row r="96" spans="1:43" s="9" customFormat="1" ht="15.75" outlineLevel="1" x14ac:dyDescent="0.25">
      <c r="A96" s="7" t="s">
        <v>105</v>
      </c>
      <c r="B96" s="61" t="s">
        <v>106</v>
      </c>
      <c r="C96" s="48"/>
      <c r="D96" s="20"/>
      <c r="E96" s="20"/>
      <c r="F96" s="20"/>
      <c r="G96" s="20"/>
      <c r="H96" s="20"/>
      <c r="I96" s="20"/>
      <c r="J96" s="20"/>
      <c r="K96" s="38"/>
      <c r="L96" s="20"/>
      <c r="M96" s="20"/>
      <c r="N96" s="20"/>
      <c r="O96" s="20"/>
      <c r="P96" s="20"/>
      <c r="Q96" s="20"/>
      <c r="R96" s="55"/>
      <c r="S96" s="122">
        <v>216</v>
      </c>
      <c r="T96" s="99"/>
      <c r="U96" s="102"/>
      <c r="V96" s="99"/>
      <c r="W96" s="99"/>
      <c r="X96" s="99"/>
      <c r="Y96" s="99"/>
      <c r="Z96" s="99"/>
      <c r="AA96" s="139"/>
      <c r="AB96" s="98"/>
      <c r="AC96" s="99"/>
      <c r="AD96" s="99"/>
      <c r="AE96" s="100"/>
      <c r="AF96" s="146"/>
      <c r="AG96" s="99"/>
      <c r="AH96" s="99"/>
      <c r="AI96" s="139"/>
      <c r="AJ96" s="98"/>
      <c r="AK96" s="99"/>
      <c r="AL96" s="99"/>
      <c r="AM96" s="100"/>
      <c r="AN96" s="98"/>
      <c r="AO96" s="99"/>
      <c r="AP96" s="102"/>
      <c r="AQ96" s="105">
        <v>6</v>
      </c>
    </row>
    <row r="97" spans="1:43" s="9" customFormat="1" ht="15.75" outlineLevel="1" x14ac:dyDescent="0.25">
      <c r="A97" s="7"/>
      <c r="B97" s="61" t="s">
        <v>135</v>
      </c>
      <c r="C97" s="48"/>
      <c r="D97" s="20"/>
      <c r="E97" s="20"/>
      <c r="F97" s="20"/>
      <c r="G97" s="20" t="s">
        <v>198</v>
      </c>
      <c r="H97" s="20"/>
      <c r="I97" s="20"/>
      <c r="J97" s="20"/>
      <c r="K97" s="38"/>
      <c r="L97" s="20"/>
      <c r="M97" s="20"/>
      <c r="N97" s="20"/>
      <c r="O97" s="20"/>
      <c r="P97" s="20"/>
      <c r="Q97" s="20"/>
      <c r="R97" s="55"/>
      <c r="S97" s="122">
        <v>144</v>
      </c>
      <c r="T97" s="99"/>
      <c r="U97" s="102"/>
      <c r="V97" s="99"/>
      <c r="W97" s="99"/>
      <c r="X97" s="99"/>
      <c r="Y97" s="99"/>
      <c r="Z97" s="99"/>
      <c r="AA97" s="139"/>
      <c r="AB97" s="98"/>
      <c r="AC97" s="99"/>
      <c r="AD97" s="99"/>
      <c r="AE97" s="100"/>
      <c r="AF97" s="146"/>
      <c r="AG97" s="99"/>
      <c r="AH97" s="99"/>
      <c r="AI97" s="139"/>
      <c r="AJ97" s="98"/>
      <c r="AK97" s="99"/>
      <c r="AL97" s="99"/>
      <c r="AM97" s="100"/>
      <c r="AN97" s="98"/>
      <c r="AO97" s="99"/>
      <c r="AP97" s="102"/>
      <c r="AQ97" s="105"/>
    </row>
    <row r="98" spans="1:43" s="9" customFormat="1" ht="15.75" outlineLevel="1" x14ac:dyDescent="0.25">
      <c r="A98" s="62"/>
      <c r="B98" s="63" t="s">
        <v>134</v>
      </c>
      <c r="C98" s="48"/>
      <c r="D98" s="20"/>
      <c r="E98" s="20"/>
      <c r="F98" s="20"/>
      <c r="G98" s="20"/>
      <c r="H98" s="20"/>
      <c r="I98" s="20"/>
      <c r="J98" s="20"/>
      <c r="K98" s="38"/>
      <c r="L98" s="20"/>
      <c r="M98" s="20"/>
      <c r="N98" s="20"/>
      <c r="O98" s="20"/>
      <c r="P98" s="20"/>
      <c r="Q98" s="20"/>
      <c r="R98" s="55"/>
      <c r="S98" s="122">
        <v>36</v>
      </c>
      <c r="T98" s="99"/>
      <c r="U98" s="102"/>
      <c r="V98" s="99"/>
      <c r="W98" s="99"/>
      <c r="X98" s="99"/>
      <c r="Y98" s="99"/>
      <c r="Z98" s="99"/>
      <c r="AA98" s="139"/>
      <c r="AB98" s="98"/>
      <c r="AC98" s="99"/>
      <c r="AD98" s="99"/>
      <c r="AE98" s="100"/>
      <c r="AF98" s="146"/>
      <c r="AG98" s="99"/>
      <c r="AH98" s="99"/>
      <c r="AI98" s="139"/>
      <c r="AJ98" s="98"/>
      <c r="AK98" s="99"/>
      <c r="AL98" s="99"/>
      <c r="AM98" s="100"/>
      <c r="AN98" s="98"/>
      <c r="AO98" s="99"/>
      <c r="AP98" s="102"/>
      <c r="AQ98" s="105"/>
    </row>
    <row r="99" spans="1:43" s="9" customFormat="1" ht="15.75" outlineLevel="1" x14ac:dyDescent="0.25">
      <c r="A99" s="62"/>
      <c r="B99" s="64" t="s">
        <v>133</v>
      </c>
      <c r="C99" s="52"/>
      <c r="D99" s="20"/>
      <c r="E99" s="20"/>
      <c r="F99" s="20"/>
      <c r="G99" s="20"/>
      <c r="H99" s="20"/>
      <c r="I99" s="20"/>
      <c r="J99" s="20"/>
      <c r="K99" s="38"/>
      <c r="L99" s="20"/>
      <c r="M99" s="20"/>
      <c r="N99" s="20"/>
      <c r="O99" s="20"/>
      <c r="P99" s="20"/>
      <c r="Q99" s="20"/>
      <c r="R99" s="55"/>
      <c r="S99" s="122">
        <v>36</v>
      </c>
      <c r="T99" s="99"/>
      <c r="U99" s="102"/>
      <c r="V99" s="99"/>
      <c r="W99" s="99"/>
      <c r="X99" s="99"/>
      <c r="Y99" s="99"/>
      <c r="Z99" s="99"/>
      <c r="AA99" s="139"/>
      <c r="AB99" s="98"/>
      <c r="AC99" s="99"/>
      <c r="AD99" s="99"/>
      <c r="AE99" s="100"/>
      <c r="AF99" s="146"/>
      <c r="AG99" s="99"/>
      <c r="AH99" s="99"/>
      <c r="AI99" s="139"/>
      <c r="AJ99" s="98"/>
      <c r="AK99" s="99"/>
      <c r="AL99" s="99"/>
      <c r="AM99" s="100"/>
      <c r="AN99" s="98"/>
      <c r="AO99" s="99"/>
      <c r="AP99" s="102"/>
      <c r="AQ99" s="105"/>
    </row>
    <row r="100" spans="1:43" s="9" customFormat="1" ht="15.75" outlineLevel="1" x14ac:dyDescent="0.25">
      <c r="A100" s="21"/>
      <c r="B100" s="22" t="s">
        <v>132</v>
      </c>
      <c r="C100" s="20"/>
      <c r="D100" s="20"/>
      <c r="E100" s="20"/>
      <c r="F100" s="20"/>
      <c r="G100" s="20"/>
      <c r="H100" s="20"/>
      <c r="I100" s="20"/>
      <c r="J100" s="20"/>
      <c r="K100" s="38"/>
      <c r="L100" s="20"/>
      <c r="M100" s="20"/>
      <c r="N100" s="20"/>
      <c r="O100" s="20"/>
      <c r="P100" s="20"/>
      <c r="Q100" s="20"/>
      <c r="R100" s="55"/>
      <c r="S100" s="122"/>
      <c r="T100" s="99"/>
      <c r="U100" s="102">
        <f>U95+T94+S96</f>
        <v>5940</v>
      </c>
      <c r="V100" s="99"/>
      <c r="W100" s="99"/>
      <c r="X100" s="99"/>
      <c r="Y100" s="99"/>
      <c r="Z100" s="99"/>
      <c r="AA100" s="139"/>
      <c r="AB100" s="98"/>
      <c r="AC100" s="99"/>
      <c r="AD100" s="99"/>
      <c r="AE100" s="100"/>
      <c r="AF100" s="146"/>
      <c r="AG100" s="99"/>
      <c r="AH100" s="99"/>
      <c r="AI100" s="139"/>
      <c r="AJ100" s="98"/>
      <c r="AK100" s="99"/>
      <c r="AL100" s="99"/>
      <c r="AM100" s="100"/>
      <c r="AN100" s="98"/>
      <c r="AO100" s="99"/>
      <c r="AP100" s="102"/>
      <c r="AQ100" s="105"/>
    </row>
    <row r="101" spans="1:43" s="1" customFormat="1" ht="12.75" outlineLevel="1" x14ac:dyDescent="0.2">
      <c r="A101" s="278" t="s">
        <v>154</v>
      </c>
      <c r="B101" s="279"/>
      <c r="C101" s="279"/>
      <c r="D101" s="279"/>
      <c r="E101" s="279"/>
      <c r="F101" s="279"/>
      <c r="G101" s="279"/>
      <c r="H101" s="279"/>
      <c r="I101" s="279"/>
      <c r="J101" s="279"/>
      <c r="K101" s="279"/>
      <c r="L101" s="279"/>
      <c r="M101" s="279"/>
      <c r="N101" s="279"/>
      <c r="O101" s="279"/>
      <c r="P101" s="279"/>
      <c r="Q101" s="279"/>
      <c r="R101" s="279"/>
      <c r="S101" s="279"/>
      <c r="T101" s="280"/>
      <c r="U101" s="188" t="s">
        <v>109</v>
      </c>
      <c r="V101" s="191" t="s">
        <v>148</v>
      </c>
      <c r="W101" s="192"/>
      <c r="X101" s="192"/>
      <c r="Y101" s="192"/>
      <c r="Z101" s="192"/>
      <c r="AA101" s="192"/>
      <c r="AB101" s="170">
        <f>AB21+AB37+AB43+AB47+AB63+AB64+AB65+AB66+AB71+AB72+AB77++AB82+AB83+AB88</f>
        <v>594</v>
      </c>
      <c r="AC101" s="171"/>
      <c r="AD101" s="171">
        <f>AD21+AD37+AD43+AD47+AD63+AD64+AD65+AD66+AD71+AD72+AD77++AD82+AD83+AD88</f>
        <v>810</v>
      </c>
      <c r="AE101" s="209"/>
      <c r="AF101" s="177">
        <f>AF21+AF37+AF43+AF47+AF63+AF64+AF65+AF66+AF71+AF72+AF77++AF82+AF83+AF88</f>
        <v>510</v>
      </c>
      <c r="AG101" s="171"/>
      <c r="AH101" s="171">
        <f>AH21+AH37+AH43+AH47+AH63+AH64+AH65+AH66+AH71+AH72+AH77++AH82+AH83+AH88</f>
        <v>726</v>
      </c>
      <c r="AI101" s="175"/>
      <c r="AJ101" s="170">
        <f>AJ21+AJ37+AJ43+AJ47+AJ63+AJ64+AJ65+AJ66+AJ71+AJ72+AJ77++AJ82+AJ83+AJ88</f>
        <v>510</v>
      </c>
      <c r="AK101" s="171"/>
      <c r="AL101" s="171">
        <f>AL21+AL37+AL43+AL47+AL63+AL64+AL65+AL66+AL71+AL72+AL77++AL82+AL83+AL88</f>
        <v>582</v>
      </c>
      <c r="AM101" s="209"/>
      <c r="AN101" s="170">
        <f>AN21+AN37+AN43+AN47+AN63+AN64+AN65+AN66+AN71+AN72+AN77++AN82+AN83+AN88</f>
        <v>354</v>
      </c>
      <c r="AO101" s="171"/>
      <c r="AP101" s="171">
        <f>AP21+AP37+AP43+AP47+AP63+AP64+AP65+AP66+AP71+AP72+AP77++AP82+AP83+AP88</f>
        <v>270</v>
      </c>
      <c r="AQ101" s="209"/>
    </row>
    <row r="102" spans="1:43" s="1" customFormat="1" ht="12.75" outlineLevel="1" x14ac:dyDescent="0.2">
      <c r="A102" s="281" t="s">
        <v>155</v>
      </c>
      <c r="B102" s="282"/>
      <c r="C102" s="282"/>
      <c r="D102" s="282"/>
      <c r="E102" s="282"/>
      <c r="F102" s="282"/>
      <c r="G102" s="282"/>
      <c r="H102" s="282"/>
      <c r="I102" s="282"/>
      <c r="J102" s="282"/>
      <c r="K102" s="282"/>
      <c r="L102" s="282"/>
      <c r="M102" s="282"/>
      <c r="N102" s="282"/>
      <c r="O102" s="282"/>
      <c r="P102" s="282"/>
      <c r="Q102" s="282"/>
      <c r="R102" s="282"/>
      <c r="S102" s="282"/>
      <c r="T102" s="283"/>
      <c r="U102" s="189"/>
      <c r="V102" s="193" t="s">
        <v>149</v>
      </c>
      <c r="W102" s="194"/>
      <c r="X102" s="194"/>
      <c r="Y102" s="194"/>
      <c r="Z102" s="194"/>
      <c r="AA102" s="194"/>
      <c r="AB102" s="170">
        <f>AB67+AB73+AB78+AB84+AB89</f>
        <v>0</v>
      </c>
      <c r="AC102" s="171"/>
      <c r="AD102" s="171">
        <f>AD67+AD73+AD78+AD84+AD89</f>
        <v>0</v>
      </c>
      <c r="AE102" s="209"/>
      <c r="AF102" s="177">
        <f>AF67+AF73+AF78+AF84+AF89</f>
        <v>72</v>
      </c>
      <c r="AG102" s="171"/>
      <c r="AH102" s="171">
        <f>AH67+AH73+AH78+AH84+AH89</f>
        <v>72</v>
      </c>
      <c r="AI102" s="175"/>
      <c r="AJ102" s="170">
        <f>AJ67+AJ73+AJ78+AJ84+AJ89</f>
        <v>72</v>
      </c>
      <c r="AK102" s="171"/>
      <c r="AL102" s="171">
        <f>AL67+AL73+AL78+AL84+AL89</f>
        <v>216</v>
      </c>
      <c r="AM102" s="209"/>
      <c r="AN102" s="170">
        <f>AN67+AN73+AN78+AN84+AN89</f>
        <v>72</v>
      </c>
      <c r="AO102" s="171"/>
      <c r="AP102" s="171">
        <f>AP67+AP73+AP78+AP84+AP89</f>
        <v>72</v>
      </c>
      <c r="AQ102" s="209"/>
    </row>
    <row r="103" spans="1:43" s="1" customFormat="1" ht="12.75" outlineLevel="1" x14ac:dyDescent="0.2">
      <c r="A103" s="200" t="s">
        <v>156</v>
      </c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2"/>
      <c r="U103" s="189"/>
      <c r="V103" s="195" t="s">
        <v>150</v>
      </c>
      <c r="W103" s="196"/>
      <c r="X103" s="196"/>
      <c r="Y103" s="196"/>
      <c r="Z103" s="196"/>
      <c r="AA103" s="196"/>
      <c r="AB103" s="170">
        <f>AB68+AB74+AB79+AB85</f>
        <v>0</v>
      </c>
      <c r="AC103" s="171"/>
      <c r="AD103" s="171">
        <f>AD68+AD74+AD79+AD85</f>
        <v>0</v>
      </c>
      <c r="AE103" s="209"/>
      <c r="AF103" s="177">
        <f>AF68+AF74+AF79+AF85</f>
        <v>0</v>
      </c>
      <c r="AG103" s="171"/>
      <c r="AH103" s="171">
        <f>AH68+AH74+AH79+AH85</f>
        <v>0</v>
      </c>
      <c r="AI103" s="175"/>
      <c r="AJ103" s="170">
        <f>AJ68+AJ74+AJ79+AJ85</f>
        <v>0</v>
      </c>
      <c r="AK103" s="171"/>
      <c r="AL103" s="171">
        <f>AL68+AL74+AL79+AL85</f>
        <v>36</v>
      </c>
      <c r="AM103" s="209"/>
      <c r="AN103" s="170">
        <f>AN68+AN74+AN79+AN85</f>
        <v>108</v>
      </c>
      <c r="AO103" s="171"/>
      <c r="AP103" s="171">
        <f>AP68+AP74+AP79+AP85</f>
        <v>72</v>
      </c>
      <c r="AQ103" s="209"/>
    </row>
    <row r="104" spans="1:43" s="1" customFormat="1" ht="12.75" outlineLevel="1" x14ac:dyDescent="0.2">
      <c r="A104" s="200" t="s">
        <v>157</v>
      </c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2"/>
      <c r="U104" s="189"/>
      <c r="V104" s="193" t="s">
        <v>151</v>
      </c>
      <c r="W104" s="194"/>
      <c r="X104" s="194"/>
      <c r="Y104" s="194"/>
      <c r="Z104" s="194"/>
      <c r="AA104" s="194"/>
      <c r="AB104" s="170">
        <f>AB91</f>
        <v>0</v>
      </c>
      <c r="AC104" s="171"/>
      <c r="AD104" s="171">
        <f t="shared" ref="AD104" si="29">AD91</f>
        <v>0</v>
      </c>
      <c r="AE104" s="209"/>
      <c r="AF104" s="177">
        <f t="shared" ref="AF104" si="30">AF91</f>
        <v>0</v>
      </c>
      <c r="AG104" s="171"/>
      <c r="AH104" s="171">
        <f t="shared" ref="AH104" si="31">AH91</f>
        <v>0</v>
      </c>
      <c r="AI104" s="175"/>
      <c r="AJ104" s="170">
        <f t="shared" ref="AJ104" si="32">AJ91</f>
        <v>0</v>
      </c>
      <c r="AK104" s="171"/>
      <c r="AL104" s="171">
        <f t="shared" ref="AL104" si="33">AL91</f>
        <v>0</v>
      </c>
      <c r="AM104" s="209"/>
      <c r="AN104" s="170">
        <f t="shared" ref="AN104" si="34">AN91</f>
        <v>0</v>
      </c>
      <c r="AO104" s="171"/>
      <c r="AP104" s="171">
        <f t="shared" ref="AP104" si="35">AP91</f>
        <v>144</v>
      </c>
      <c r="AQ104" s="209"/>
    </row>
    <row r="105" spans="1:43" s="1" customFormat="1" ht="12.75" outlineLevel="1" x14ac:dyDescent="0.2">
      <c r="A105" s="200" t="s">
        <v>158</v>
      </c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2"/>
      <c r="U105" s="189"/>
      <c r="V105" s="195" t="s">
        <v>124</v>
      </c>
      <c r="W105" s="196"/>
      <c r="X105" s="196"/>
      <c r="Y105" s="196"/>
      <c r="Z105" s="196"/>
      <c r="AA105" s="196"/>
      <c r="AB105" s="170">
        <v>26</v>
      </c>
      <c r="AC105" s="171"/>
      <c r="AD105" s="171">
        <v>6</v>
      </c>
      <c r="AE105" s="209"/>
      <c r="AF105" s="177">
        <v>2</v>
      </c>
      <c r="AG105" s="171"/>
      <c r="AH105" s="171">
        <v>2</v>
      </c>
      <c r="AI105" s="175"/>
      <c r="AJ105" s="170">
        <v>2</v>
      </c>
      <c r="AK105" s="171"/>
      <c r="AL105" s="171">
        <v>6</v>
      </c>
      <c r="AM105" s="209"/>
      <c r="AN105" s="170">
        <v>8</v>
      </c>
      <c r="AO105" s="171"/>
      <c r="AP105" s="171">
        <v>4</v>
      </c>
      <c r="AQ105" s="209"/>
    </row>
    <row r="106" spans="1:43" s="1" customFormat="1" ht="12.75" outlineLevel="1" x14ac:dyDescent="0.2">
      <c r="A106" s="200" t="s">
        <v>159</v>
      </c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2"/>
      <c r="U106" s="189"/>
      <c r="V106" s="193" t="s">
        <v>115</v>
      </c>
      <c r="W106" s="194"/>
      <c r="X106" s="194"/>
      <c r="Y106" s="194"/>
      <c r="Z106" s="194"/>
      <c r="AA106" s="194"/>
      <c r="AB106" s="172">
        <f>AB92</f>
        <v>18</v>
      </c>
      <c r="AC106" s="173"/>
      <c r="AD106" s="173">
        <f t="shared" ref="AD106" si="36">AD92</f>
        <v>54</v>
      </c>
      <c r="AE106" s="181"/>
      <c r="AF106" s="174">
        <f t="shared" ref="AF106" si="37">AF92</f>
        <v>12</v>
      </c>
      <c r="AG106" s="173"/>
      <c r="AH106" s="173">
        <f t="shared" ref="AH106" si="38">AH92</f>
        <v>24</v>
      </c>
      <c r="AI106" s="176"/>
      <c r="AJ106" s="172">
        <f t="shared" ref="AJ106" si="39">AJ92</f>
        <v>12</v>
      </c>
      <c r="AK106" s="173"/>
      <c r="AL106" s="173">
        <f t="shared" ref="AL106" si="40">AL92</f>
        <v>24</v>
      </c>
      <c r="AM106" s="181"/>
      <c r="AN106" s="172">
        <f t="shared" ref="AN106:AP106" si="41">AN92</f>
        <v>60</v>
      </c>
      <c r="AO106" s="173"/>
      <c r="AP106" s="173">
        <f t="shared" si="41"/>
        <v>48</v>
      </c>
      <c r="AQ106" s="181"/>
    </row>
    <row r="107" spans="1:43" s="1" customFormat="1" ht="12.75" outlineLevel="1" x14ac:dyDescent="0.2">
      <c r="A107" s="203"/>
      <c r="B107" s="204"/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5"/>
      <c r="U107" s="189"/>
      <c r="V107" s="193" t="s">
        <v>152</v>
      </c>
      <c r="W107" s="194"/>
      <c r="X107" s="194"/>
      <c r="Y107" s="194"/>
      <c r="Z107" s="194"/>
      <c r="AA107" s="194"/>
      <c r="AB107" s="172">
        <f>AC94</f>
        <v>0</v>
      </c>
      <c r="AC107" s="173"/>
      <c r="AD107" s="173">
        <f t="shared" ref="AD107" si="42">AE94</f>
        <v>0</v>
      </c>
      <c r="AE107" s="181"/>
      <c r="AF107" s="174">
        <f t="shared" ref="AF107" si="43">AG94</f>
        <v>18</v>
      </c>
      <c r="AG107" s="173"/>
      <c r="AH107" s="173">
        <f t="shared" ref="AH107" si="44">AI94</f>
        <v>42</v>
      </c>
      <c r="AI107" s="176"/>
      <c r="AJ107" s="172">
        <f t="shared" ref="AJ107" si="45">AK94</f>
        <v>18</v>
      </c>
      <c r="AK107" s="173"/>
      <c r="AL107" s="173">
        <f t="shared" ref="AL107" si="46">AM94</f>
        <v>42</v>
      </c>
      <c r="AM107" s="181"/>
      <c r="AN107" s="172">
        <f t="shared" ref="AN107" si="47">AO94</f>
        <v>18</v>
      </c>
      <c r="AO107" s="173"/>
      <c r="AP107" s="173">
        <f t="shared" ref="AP107" si="48">AQ94</f>
        <v>42</v>
      </c>
      <c r="AQ107" s="181"/>
    </row>
    <row r="108" spans="1:43" s="1" customFormat="1" ht="12.75" outlineLevel="1" x14ac:dyDescent="0.2">
      <c r="A108" s="203"/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5"/>
      <c r="U108" s="189"/>
      <c r="V108" s="193" t="s">
        <v>153</v>
      </c>
      <c r="W108" s="194"/>
      <c r="X108" s="194"/>
      <c r="Y108" s="194"/>
      <c r="Z108" s="194"/>
      <c r="AA108" s="194"/>
      <c r="AB108" s="172">
        <f>AB101+AB102+AB103+AB104+AB106+AB107</f>
        <v>612</v>
      </c>
      <c r="AC108" s="173"/>
      <c r="AD108" s="173">
        <f t="shared" ref="AD108" si="49">AD101+AD102+AD103+AD104+AD106+AD107</f>
        <v>864</v>
      </c>
      <c r="AE108" s="181"/>
      <c r="AF108" s="174">
        <f t="shared" ref="AF108" si="50">AF101+AF102+AF103+AF104+AF106+AF107</f>
        <v>612</v>
      </c>
      <c r="AG108" s="173"/>
      <c r="AH108" s="173">
        <f t="shared" ref="AH108" si="51">AH101+AH102+AH103+AH104+AH106+AH107</f>
        <v>864</v>
      </c>
      <c r="AI108" s="176"/>
      <c r="AJ108" s="172">
        <f t="shared" ref="AJ108" si="52">AJ101+AJ102+AJ103+AJ104+AJ106+AJ107</f>
        <v>612</v>
      </c>
      <c r="AK108" s="173"/>
      <c r="AL108" s="173">
        <f t="shared" ref="AL108" si="53">AL101+AL102+AL103+AL104+AL106+AL107</f>
        <v>900</v>
      </c>
      <c r="AM108" s="181"/>
      <c r="AN108" s="172">
        <f t="shared" ref="AN108" si="54">AN101+AN102+AN103+AN104+AN106+AN107</f>
        <v>612</v>
      </c>
      <c r="AO108" s="173"/>
      <c r="AP108" s="173">
        <f t="shared" ref="AP108" si="55">AP101+AP102+AP103+AP104+AP106+AP107</f>
        <v>648</v>
      </c>
      <c r="AQ108" s="181"/>
    </row>
    <row r="109" spans="1:43" s="1" customFormat="1" ht="12.75" outlineLevel="1" x14ac:dyDescent="0.2">
      <c r="A109" s="203"/>
      <c r="B109" s="204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5"/>
      <c r="U109" s="189"/>
      <c r="V109" s="193" t="s">
        <v>225</v>
      </c>
      <c r="W109" s="194"/>
      <c r="X109" s="194"/>
      <c r="Y109" s="194"/>
      <c r="Z109" s="194"/>
      <c r="AA109" s="194"/>
      <c r="AB109" s="172">
        <v>1</v>
      </c>
      <c r="AC109" s="173"/>
      <c r="AD109" s="173">
        <v>3</v>
      </c>
      <c r="AE109" s="181"/>
      <c r="AF109" s="174">
        <v>1</v>
      </c>
      <c r="AG109" s="173"/>
      <c r="AH109" s="173">
        <v>2</v>
      </c>
      <c r="AI109" s="176"/>
      <c r="AJ109" s="172">
        <v>1</v>
      </c>
      <c r="AK109" s="173"/>
      <c r="AL109" s="173">
        <v>2</v>
      </c>
      <c r="AM109" s="181"/>
      <c r="AN109" s="172">
        <v>4</v>
      </c>
      <c r="AO109" s="173"/>
      <c r="AP109" s="173">
        <v>4</v>
      </c>
      <c r="AQ109" s="181"/>
    </row>
    <row r="110" spans="1:43" s="2" customFormat="1" ht="12.75" outlineLevel="1" x14ac:dyDescent="0.2">
      <c r="A110" s="182"/>
      <c r="B110" s="183"/>
      <c r="C110" s="183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4"/>
      <c r="U110" s="190"/>
      <c r="V110" s="193" t="s">
        <v>110</v>
      </c>
      <c r="W110" s="194"/>
      <c r="X110" s="194"/>
      <c r="Y110" s="194"/>
      <c r="Z110" s="194"/>
      <c r="AA110" s="194"/>
      <c r="AB110" s="172">
        <v>2</v>
      </c>
      <c r="AC110" s="173"/>
      <c r="AD110" s="173">
        <v>9</v>
      </c>
      <c r="AE110" s="181"/>
      <c r="AF110" s="174">
        <v>3</v>
      </c>
      <c r="AG110" s="173"/>
      <c r="AH110" s="173">
        <v>7</v>
      </c>
      <c r="AI110" s="176"/>
      <c r="AJ110" s="172">
        <v>2</v>
      </c>
      <c r="AK110" s="173"/>
      <c r="AL110" s="173">
        <v>8</v>
      </c>
      <c r="AM110" s="181"/>
      <c r="AN110" s="172">
        <v>3</v>
      </c>
      <c r="AO110" s="173"/>
      <c r="AP110" s="173">
        <v>8</v>
      </c>
      <c r="AQ110" s="181"/>
    </row>
    <row r="111" spans="1:43" s="2" customFormat="1" ht="12.95" customHeight="1" outlineLevel="1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35"/>
      <c r="V111" s="36"/>
      <c r="W111" s="36"/>
      <c r="X111" s="36"/>
      <c r="Y111" s="36"/>
      <c r="Z111" s="36"/>
      <c r="AA111" s="36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</row>
    <row r="112" spans="1:43" s="2" customFormat="1" ht="12.95" customHeight="1" outlineLevel="1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35"/>
      <c r="V112" s="36"/>
      <c r="W112" s="36"/>
      <c r="X112" s="36"/>
      <c r="Y112" s="36"/>
      <c r="Z112" s="36"/>
      <c r="AA112" s="36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</row>
    <row r="113" spans="1:43" s="2" customFormat="1" ht="12.95" customHeight="1" outlineLevel="1" x14ac:dyDescent="0.2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35"/>
      <c r="V113" s="36"/>
      <c r="W113" s="36"/>
      <c r="X113" s="36"/>
      <c r="Y113" s="36"/>
      <c r="Z113" s="36"/>
      <c r="AA113" s="36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</row>
    <row r="114" spans="1:43" s="2" customFormat="1" ht="12.95" customHeight="1" outlineLevel="1" x14ac:dyDescent="0.2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35"/>
      <c r="V114" s="36"/>
      <c r="W114" s="36"/>
      <c r="X114" s="36"/>
      <c r="Y114" s="36"/>
      <c r="Z114" s="36"/>
      <c r="AA114" s="36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</row>
    <row r="115" spans="1:43" s="2" customFormat="1" ht="12.95" customHeight="1" outlineLevel="1" x14ac:dyDescent="0.2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35"/>
      <c r="V115" s="36"/>
      <c r="W115" s="36"/>
      <c r="X115" s="36"/>
      <c r="Y115" s="36"/>
      <c r="Z115" s="36"/>
      <c r="AA115" s="36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</row>
    <row r="116" spans="1:43" s="2" customFormat="1" ht="12.95" customHeight="1" outlineLevel="1" x14ac:dyDescent="0.2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35"/>
      <c r="V116" s="36"/>
      <c r="W116" s="36"/>
      <c r="X116" s="36"/>
      <c r="Y116" s="36"/>
      <c r="Z116" s="36"/>
      <c r="AA116" s="36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</row>
    <row r="117" spans="1:43" s="2" customFormat="1" ht="12.95" customHeight="1" outlineLevel="1" x14ac:dyDescent="0.2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35"/>
      <c r="V117" s="36"/>
      <c r="W117" s="36"/>
      <c r="X117" s="36"/>
      <c r="Y117" s="36"/>
      <c r="Z117" s="36"/>
      <c r="AA117" s="36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</row>
    <row r="119" spans="1:43" ht="22.5" customHeight="1" x14ac:dyDescent="0.2">
      <c r="A119" s="14" t="s">
        <v>160</v>
      </c>
      <c r="B119" s="169" t="s">
        <v>161</v>
      </c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9"/>
      <c r="AK119" s="169"/>
      <c r="AL119" s="169"/>
      <c r="AM119" s="169"/>
      <c r="AN119" s="169"/>
      <c r="AO119" s="169"/>
      <c r="AP119" s="169"/>
      <c r="AQ119" s="169"/>
    </row>
    <row r="120" spans="1:43" ht="22.5" customHeight="1" x14ac:dyDescent="0.2">
      <c r="A120" s="14"/>
      <c r="B120" s="169" t="s">
        <v>113</v>
      </c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/>
      <c r="AH120" s="169"/>
      <c r="AI120" s="169"/>
      <c r="AJ120" s="169"/>
      <c r="AK120" s="169"/>
      <c r="AL120" s="169"/>
      <c r="AM120" s="169"/>
      <c r="AN120" s="169"/>
      <c r="AO120" s="169"/>
      <c r="AP120" s="169"/>
      <c r="AQ120" s="169"/>
    </row>
    <row r="123" spans="1:43" ht="20.25" customHeight="1" x14ac:dyDescent="0.2">
      <c r="A123" s="298" t="s">
        <v>167</v>
      </c>
      <c r="B123" s="300" t="s">
        <v>169</v>
      </c>
      <c r="C123" s="301"/>
      <c r="D123" s="301"/>
      <c r="E123" s="301"/>
      <c r="F123" s="301"/>
      <c r="G123" s="301"/>
      <c r="H123" s="302"/>
      <c r="I123" s="300" t="s">
        <v>166</v>
      </c>
      <c r="J123" s="301"/>
      <c r="K123" s="301"/>
      <c r="L123" s="301"/>
      <c r="M123" s="301"/>
      <c r="N123" s="301"/>
      <c r="O123" s="301"/>
      <c r="P123" s="302"/>
      <c r="Q123" s="178" t="s">
        <v>165</v>
      </c>
      <c r="R123" s="179"/>
      <c r="S123" s="179"/>
      <c r="T123" s="179"/>
      <c r="U123" s="179"/>
      <c r="V123" s="179"/>
      <c r="W123" s="179"/>
      <c r="X123" s="179"/>
      <c r="Y123" s="180"/>
      <c r="Z123" s="300" t="s">
        <v>152</v>
      </c>
      <c r="AA123" s="301"/>
      <c r="AB123" s="301"/>
      <c r="AC123" s="302"/>
      <c r="AD123" s="313" t="s">
        <v>170</v>
      </c>
      <c r="AE123" s="314"/>
      <c r="AF123" s="314"/>
      <c r="AG123" s="315"/>
      <c r="AH123" s="313" t="s">
        <v>106</v>
      </c>
      <c r="AI123" s="314"/>
      <c r="AJ123" s="314"/>
      <c r="AK123" s="315"/>
      <c r="AL123" s="313" t="s">
        <v>163</v>
      </c>
      <c r="AM123" s="314"/>
      <c r="AN123" s="315"/>
      <c r="AO123" s="313" t="s">
        <v>162</v>
      </c>
      <c r="AP123" s="314"/>
      <c r="AQ123" s="315"/>
    </row>
    <row r="124" spans="1:43" ht="54" customHeight="1" x14ac:dyDescent="0.2">
      <c r="A124" s="299"/>
      <c r="B124" s="303"/>
      <c r="C124" s="304"/>
      <c r="D124" s="304"/>
      <c r="E124" s="304"/>
      <c r="F124" s="304"/>
      <c r="G124" s="304"/>
      <c r="H124" s="305"/>
      <c r="I124" s="303"/>
      <c r="J124" s="304"/>
      <c r="K124" s="304"/>
      <c r="L124" s="304"/>
      <c r="M124" s="304"/>
      <c r="N124" s="304"/>
      <c r="O124" s="304"/>
      <c r="P124" s="305"/>
      <c r="Q124" s="178" t="s">
        <v>168</v>
      </c>
      <c r="R124" s="179"/>
      <c r="S124" s="179"/>
      <c r="T124" s="179"/>
      <c r="U124" s="180"/>
      <c r="V124" s="178" t="s">
        <v>164</v>
      </c>
      <c r="W124" s="179"/>
      <c r="X124" s="179"/>
      <c r="Y124" s="180"/>
      <c r="Z124" s="303"/>
      <c r="AA124" s="304"/>
      <c r="AB124" s="304"/>
      <c r="AC124" s="305"/>
      <c r="AD124" s="316"/>
      <c r="AE124" s="317"/>
      <c r="AF124" s="317"/>
      <c r="AG124" s="318"/>
      <c r="AH124" s="316"/>
      <c r="AI124" s="317"/>
      <c r="AJ124" s="317"/>
      <c r="AK124" s="318"/>
      <c r="AL124" s="316"/>
      <c r="AM124" s="317"/>
      <c r="AN124" s="318"/>
      <c r="AO124" s="316"/>
      <c r="AP124" s="317"/>
      <c r="AQ124" s="318"/>
    </row>
    <row r="125" spans="1:43" ht="15.75" customHeight="1" x14ac:dyDescent="0.2">
      <c r="A125" s="34">
        <v>1</v>
      </c>
      <c r="B125" s="292">
        <v>2</v>
      </c>
      <c r="C125" s="293"/>
      <c r="D125" s="293"/>
      <c r="E125" s="293"/>
      <c r="F125" s="293"/>
      <c r="G125" s="293"/>
      <c r="H125" s="294"/>
      <c r="I125" s="292">
        <v>3</v>
      </c>
      <c r="J125" s="293"/>
      <c r="K125" s="293"/>
      <c r="L125" s="293"/>
      <c r="M125" s="293"/>
      <c r="N125" s="293"/>
      <c r="O125" s="293"/>
      <c r="P125" s="294"/>
      <c r="Q125" s="292">
        <v>4</v>
      </c>
      <c r="R125" s="293"/>
      <c r="S125" s="293"/>
      <c r="T125" s="293"/>
      <c r="U125" s="294"/>
      <c r="V125" s="292">
        <v>5</v>
      </c>
      <c r="W125" s="293"/>
      <c r="X125" s="293"/>
      <c r="Y125" s="294"/>
      <c r="Z125" s="292">
        <v>6</v>
      </c>
      <c r="AA125" s="293"/>
      <c r="AB125" s="293"/>
      <c r="AC125" s="294"/>
      <c r="AD125" s="306">
        <v>7</v>
      </c>
      <c r="AE125" s="307"/>
      <c r="AF125" s="307"/>
      <c r="AG125" s="308"/>
      <c r="AH125" s="306">
        <v>8</v>
      </c>
      <c r="AI125" s="307"/>
      <c r="AJ125" s="307"/>
      <c r="AK125" s="308"/>
      <c r="AL125" s="312">
        <v>9</v>
      </c>
      <c r="AM125" s="307"/>
      <c r="AN125" s="308"/>
      <c r="AO125" s="306">
        <v>10</v>
      </c>
      <c r="AP125" s="307"/>
      <c r="AQ125" s="308"/>
    </row>
    <row r="126" spans="1:43" ht="18.75" x14ac:dyDescent="0.2">
      <c r="A126" s="34" t="s">
        <v>7</v>
      </c>
      <c r="B126" s="295">
        <f>AB101+AD101</f>
        <v>1404</v>
      </c>
      <c r="C126" s="296"/>
      <c r="D126" s="296"/>
      <c r="E126" s="296"/>
      <c r="F126" s="296"/>
      <c r="G126" s="296"/>
      <c r="H126" s="297"/>
      <c r="I126" s="295">
        <f>AB102+AD102</f>
        <v>0</v>
      </c>
      <c r="J126" s="296"/>
      <c r="K126" s="296"/>
      <c r="L126" s="296"/>
      <c r="M126" s="296"/>
      <c r="N126" s="296"/>
      <c r="O126" s="296"/>
      <c r="P126" s="297"/>
      <c r="Q126" s="295">
        <f>AB103+AD103</f>
        <v>0</v>
      </c>
      <c r="R126" s="296"/>
      <c r="S126" s="296"/>
      <c r="T126" s="296"/>
      <c r="U126" s="297"/>
      <c r="V126" s="295">
        <f>AB104+AD104</f>
        <v>0</v>
      </c>
      <c r="W126" s="296"/>
      <c r="X126" s="296"/>
      <c r="Y126" s="297"/>
      <c r="Z126" s="295">
        <f>AB107+AD107</f>
        <v>0</v>
      </c>
      <c r="AA126" s="296"/>
      <c r="AB126" s="296"/>
      <c r="AC126" s="297"/>
      <c r="AD126" s="309">
        <f>AB106+AD106</f>
        <v>72</v>
      </c>
      <c r="AE126" s="310"/>
      <c r="AF126" s="310"/>
      <c r="AG126" s="311"/>
      <c r="AH126" s="322">
        <v>0</v>
      </c>
      <c r="AI126" s="310"/>
      <c r="AJ126" s="310"/>
      <c r="AK126" s="311"/>
      <c r="AL126" s="309">
        <f>B126+I126+Q126+V126+Z126+AD126+AH126</f>
        <v>1476</v>
      </c>
      <c r="AM126" s="310"/>
      <c r="AN126" s="311"/>
      <c r="AO126" s="322">
        <v>11</v>
      </c>
      <c r="AP126" s="310"/>
      <c r="AQ126" s="311"/>
    </row>
    <row r="127" spans="1:43" ht="18.75" x14ac:dyDescent="0.2">
      <c r="A127" s="34" t="s">
        <v>8</v>
      </c>
      <c r="B127" s="295">
        <f>AF101+AH101</f>
        <v>1236</v>
      </c>
      <c r="C127" s="296"/>
      <c r="D127" s="296"/>
      <c r="E127" s="296"/>
      <c r="F127" s="296"/>
      <c r="G127" s="296"/>
      <c r="H127" s="297"/>
      <c r="I127" s="295">
        <f>AF102+AH102</f>
        <v>144</v>
      </c>
      <c r="J127" s="296"/>
      <c r="K127" s="296"/>
      <c r="L127" s="296"/>
      <c r="M127" s="296"/>
      <c r="N127" s="296"/>
      <c r="O127" s="296"/>
      <c r="P127" s="297"/>
      <c r="Q127" s="295">
        <f>AF103+AH103</f>
        <v>0</v>
      </c>
      <c r="R127" s="296"/>
      <c r="S127" s="296"/>
      <c r="T127" s="296"/>
      <c r="U127" s="297"/>
      <c r="V127" s="295">
        <f>AF104+AH104</f>
        <v>0</v>
      </c>
      <c r="W127" s="296"/>
      <c r="X127" s="296"/>
      <c r="Y127" s="297"/>
      <c r="Z127" s="295">
        <f>AF107+AH107</f>
        <v>60</v>
      </c>
      <c r="AA127" s="296"/>
      <c r="AB127" s="296"/>
      <c r="AC127" s="297"/>
      <c r="AD127" s="309">
        <f>AF106+AH106</f>
        <v>36</v>
      </c>
      <c r="AE127" s="310"/>
      <c r="AF127" s="310"/>
      <c r="AG127" s="311"/>
      <c r="AH127" s="322">
        <v>0</v>
      </c>
      <c r="AI127" s="310"/>
      <c r="AJ127" s="310"/>
      <c r="AK127" s="311"/>
      <c r="AL127" s="309">
        <f t="shared" ref="AL127:AL129" si="56">B127+I127+Q127+V127+Z127+AD127+AH127</f>
        <v>1476</v>
      </c>
      <c r="AM127" s="310"/>
      <c r="AN127" s="311"/>
      <c r="AO127" s="322">
        <v>11</v>
      </c>
      <c r="AP127" s="310"/>
      <c r="AQ127" s="311"/>
    </row>
    <row r="128" spans="1:43" ht="18.75" x14ac:dyDescent="0.2">
      <c r="A128" s="34" t="s">
        <v>9</v>
      </c>
      <c r="B128" s="295">
        <f>AJ101+AL101</f>
        <v>1092</v>
      </c>
      <c r="C128" s="296"/>
      <c r="D128" s="296"/>
      <c r="E128" s="296"/>
      <c r="F128" s="296"/>
      <c r="G128" s="296"/>
      <c r="H128" s="297"/>
      <c r="I128" s="295">
        <f>AJ102+AL102</f>
        <v>288</v>
      </c>
      <c r="J128" s="296"/>
      <c r="K128" s="296"/>
      <c r="L128" s="296"/>
      <c r="M128" s="296"/>
      <c r="N128" s="296"/>
      <c r="O128" s="296"/>
      <c r="P128" s="297"/>
      <c r="Q128" s="295">
        <f>AJ103+AL103</f>
        <v>36</v>
      </c>
      <c r="R128" s="296"/>
      <c r="S128" s="296"/>
      <c r="T128" s="296"/>
      <c r="U128" s="297"/>
      <c r="V128" s="295">
        <f>AJ104+AL104</f>
        <v>0</v>
      </c>
      <c r="W128" s="296"/>
      <c r="X128" s="296"/>
      <c r="Y128" s="297"/>
      <c r="Z128" s="295">
        <f>AJ107+AL107</f>
        <v>60</v>
      </c>
      <c r="AA128" s="296"/>
      <c r="AB128" s="296"/>
      <c r="AC128" s="297"/>
      <c r="AD128" s="309">
        <f>AJ106+AL106</f>
        <v>36</v>
      </c>
      <c r="AE128" s="310"/>
      <c r="AF128" s="310"/>
      <c r="AG128" s="311"/>
      <c r="AH128" s="322">
        <v>0</v>
      </c>
      <c r="AI128" s="310"/>
      <c r="AJ128" s="310"/>
      <c r="AK128" s="311"/>
      <c r="AL128" s="309">
        <f t="shared" si="56"/>
        <v>1512</v>
      </c>
      <c r="AM128" s="310"/>
      <c r="AN128" s="311"/>
      <c r="AO128" s="322">
        <v>10</v>
      </c>
      <c r="AP128" s="310"/>
      <c r="AQ128" s="311"/>
    </row>
    <row r="129" spans="1:43" ht="18.75" x14ac:dyDescent="0.2">
      <c r="A129" s="34" t="s">
        <v>10</v>
      </c>
      <c r="B129" s="295">
        <f>AN101+AP101</f>
        <v>624</v>
      </c>
      <c r="C129" s="296"/>
      <c r="D129" s="296"/>
      <c r="E129" s="296"/>
      <c r="F129" s="296"/>
      <c r="G129" s="296"/>
      <c r="H129" s="297"/>
      <c r="I129" s="295">
        <f>AN102+AP102</f>
        <v>144</v>
      </c>
      <c r="J129" s="296"/>
      <c r="K129" s="296"/>
      <c r="L129" s="296"/>
      <c r="M129" s="296"/>
      <c r="N129" s="296"/>
      <c r="O129" s="296"/>
      <c r="P129" s="297"/>
      <c r="Q129" s="295">
        <f>AN103+AP103</f>
        <v>180</v>
      </c>
      <c r="R129" s="296"/>
      <c r="S129" s="296"/>
      <c r="T129" s="296"/>
      <c r="U129" s="297"/>
      <c r="V129" s="295">
        <f>AN104+AP104</f>
        <v>144</v>
      </c>
      <c r="W129" s="296"/>
      <c r="X129" s="296"/>
      <c r="Y129" s="297"/>
      <c r="Z129" s="295">
        <f>AN107+AP107</f>
        <v>60</v>
      </c>
      <c r="AA129" s="296"/>
      <c r="AB129" s="296"/>
      <c r="AC129" s="297"/>
      <c r="AD129" s="309">
        <f>AN106+AP106</f>
        <v>108</v>
      </c>
      <c r="AE129" s="310"/>
      <c r="AF129" s="310"/>
      <c r="AG129" s="311"/>
      <c r="AH129" s="322">
        <v>216</v>
      </c>
      <c r="AI129" s="310"/>
      <c r="AJ129" s="310"/>
      <c r="AK129" s="311"/>
      <c r="AL129" s="309">
        <f t="shared" si="56"/>
        <v>1476</v>
      </c>
      <c r="AM129" s="310"/>
      <c r="AN129" s="311"/>
      <c r="AO129" s="322">
        <v>2</v>
      </c>
      <c r="AP129" s="310"/>
      <c r="AQ129" s="311"/>
    </row>
    <row r="130" spans="1:43" ht="18.75" x14ac:dyDescent="0.2">
      <c r="A130" s="34" t="s">
        <v>109</v>
      </c>
      <c r="B130" s="289">
        <f>SUM(B126:H129)</f>
        <v>4356</v>
      </c>
      <c r="C130" s="290"/>
      <c r="D130" s="290"/>
      <c r="E130" s="290"/>
      <c r="F130" s="290"/>
      <c r="G130" s="290"/>
      <c r="H130" s="291"/>
      <c r="I130" s="289">
        <f>SUM(I126:P129)</f>
        <v>576</v>
      </c>
      <c r="J130" s="290"/>
      <c r="K130" s="290"/>
      <c r="L130" s="290"/>
      <c r="M130" s="290"/>
      <c r="N130" s="290"/>
      <c r="O130" s="290"/>
      <c r="P130" s="291"/>
      <c r="Q130" s="289">
        <f>SUM(Q126:U129)</f>
        <v>216</v>
      </c>
      <c r="R130" s="290"/>
      <c r="S130" s="290"/>
      <c r="T130" s="290"/>
      <c r="U130" s="291"/>
      <c r="V130" s="289">
        <f>SUM(V126:Y129)</f>
        <v>144</v>
      </c>
      <c r="W130" s="290"/>
      <c r="X130" s="290"/>
      <c r="Y130" s="291"/>
      <c r="Z130" s="289">
        <f>SUM(Z126:AC129)</f>
        <v>180</v>
      </c>
      <c r="AA130" s="290"/>
      <c r="AB130" s="290"/>
      <c r="AC130" s="291"/>
      <c r="AD130" s="319">
        <f>SUM(AD126:AG129)</f>
        <v>252</v>
      </c>
      <c r="AE130" s="320"/>
      <c r="AF130" s="320"/>
      <c r="AG130" s="321"/>
      <c r="AH130" s="323">
        <f>SUM(AH126:AK129)</f>
        <v>216</v>
      </c>
      <c r="AI130" s="320"/>
      <c r="AJ130" s="320"/>
      <c r="AK130" s="321"/>
      <c r="AL130" s="319">
        <f>SUM(AL126:AN129)</f>
        <v>5940</v>
      </c>
      <c r="AM130" s="320"/>
      <c r="AN130" s="321"/>
      <c r="AO130" s="323">
        <f>SUM(AO126:AQ129)</f>
        <v>34</v>
      </c>
      <c r="AP130" s="320"/>
      <c r="AQ130" s="321"/>
    </row>
  </sheetData>
  <mergeCells count="263">
    <mergeCell ref="AH127:AK127"/>
    <mergeCell ref="AH128:AK128"/>
    <mergeCell ref="AH129:AK129"/>
    <mergeCell ref="AH130:AK130"/>
    <mergeCell ref="AH123:AK124"/>
    <mergeCell ref="AL123:AN124"/>
    <mergeCell ref="AO123:AQ124"/>
    <mergeCell ref="AL127:AN127"/>
    <mergeCell ref="AL128:AN128"/>
    <mergeCell ref="AL129:AN129"/>
    <mergeCell ref="AL130:AN130"/>
    <mergeCell ref="AO125:AQ125"/>
    <mergeCell ref="AO126:AQ126"/>
    <mergeCell ref="AO127:AQ127"/>
    <mergeCell ref="AO128:AQ128"/>
    <mergeCell ref="AO129:AQ129"/>
    <mergeCell ref="AO130:AQ130"/>
    <mergeCell ref="Z125:AC125"/>
    <mergeCell ref="Z126:AC126"/>
    <mergeCell ref="AD125:AG125"/>
    <mergeCell ref="AD126:AG126"/>
    <mergeCell ref="AL125:AN125"/>
    <mergeCell ref="AL126:AN126"/>
    <mergeCell ref="V130:Y130"/>
    <mergeCell ref="Z123:AC124"/>
    <mergeCell ref="AD123:AG124"/>
    <mergeCell ref="Z127:AC127"/>
    <mergeCell ref="Z128:AC128"/>
    <mergeCell ref="Z129:AC129"/>
    <mergeCell ref="Z130:AC130"/>
    <mergeCell ref="AD127:AG127"/>
    <mergeCell ref="AD128:AG128"/>
    <mergeCell ref="AD129:AG129"/>
    <mergeCell ref="AD130:AG130"/>
    <mergeCell ref="V125:Y125"/>
    <mergeCell ref="V126:Y126"/>
    <mergeCell ref="V127:Y127"/>
    <mergeCell ref="V128:Y128"/>
    <mergeCell ref="V129:Y129"/>
    <mergeCell ref="AH125:AK125"/>
    <mergeCell ref="AH126:AK126"/>
    <mergeCell ref="I130:P130"/>
    <mergeCell ref="Q125:U125"/>
    <mergeCell ref="Q126:U126"/>
    <mergeCell ref="Q127:U127"/>
    <mergeCell ref="Q128:U128"/>
    <mergeCell ref="Q129:U129"/>
    <mergeCell ref="Q130:U130"/>
    <mergeCell ref="A123:A124"/>
    <mergeCell ref="B123:H124"/>
    <mergeCell ref="I123:P124"/>
    <mergeCell ref="I125:P125"/>
    <mergeCell ref="I126:P126"/>
    <mergeCell ref="Q124:U124"/>
    <mergeCell ref="Q123:Y123"/>
    <mergeCell ref="B125:H125"/>
    <mergeCell ref="B126:H126"/>
    <mergeCell ref="B127:H127"/>
    <mergeCell ref="B128:H128"/>
    <mergeCell ref="B129:H129"/>
    <mergeCell ref="B130:H130"/>
    <mergeCell ref="I127:P127"/>
    <mergeCell ref="I128:P128"/>
    <mergeCell ref="I129:P129"/>
    <mergeCell ref="AH16:AH19"/>
    <mergeCell ref="AI16:AI19"/>
    <mergeCell ref="AJ16:AJ19"/>
    <mergeCell ref="AF106:AG106"/>
    <mergeCell ref="AF107:AG107"/>
    <mergeCell ref="AF108:AG108"/>
    <mergeCell ref="K70:R70"/>
    <mergeCell ref="C62:J62"/>
    <mergeCell ref="K62:R62"/>
    <mergeCell ref="A101:T101"/>
    <mergeCell ref="A102:T102"/>
    <mergeCell ref="A103:T103"/>
    <mergeCell ref="A104:T104"/>
    <mergeCell ref="A105:T105"/>
    <mergeCell ref="R82:R83"/>
    <mergeCell ref="C87:J87"/>
    <mergeCell ref="K87:R87"/>
    <mergeCell ref="C95:J95"/>
    <mergeCell ref="K95:R95"/>
    <mergeCell ref="AJ104:AK104"/>
    <mergeCell ref="AJ105:AK105"/>
    <mergeCell ref="AJ106:AK106"/>
    <mergeCell ref="AJ107:AK107"/>
    <mergeCell ref="AJ108:AK108"/>
    <mergeCell ref="AM16:AM19"/>
    <mergeCell ref="AP102:AQ102"/>
    <mergeCell ref="AP103:AQ103"/>
    <mergeCell ref="AP104:AQ104"/>
    <mergeCell ref="AP105:AQ105"/>
    <mergeCell ref="AP106:AQ106"/>
    <mergeCell ref="AP107:AQ107"/>
    <mergeCell ref="AP108:AQ108"/>
    <mergeCell ref="AN104:AO104"/>
    <mergeCell ref="AN105:AO105"/>
    <mergeCell ref="AN106:AO106"/>
    <mergeCell ref="AN107:AO107"/>
    <mergeCell ref="AN108:AO108"/>
    <mergeCell ref="AP16:AP19"/>
    <mergeCell ref="AL103:AM103"/>
    <mergeCell ref="AL104:AM104"/>
    <mergeCell ref="AL105:AM105"/>
    <mergeCell ref="AL106:AM106"/>
    <mergeCell ref="AL107:AM107"/>
    <mergeCell ref="AL101:AM101"/>
    <mergeCell ref="AN101:AO101"/>
    <mergeCell ref="AP101:AQ101"/>
    <mergeCell ref="AB102:AC102"/>
    <mergeCell ref="AB103:AC103"/>
    <mergeCell ref="AF102:AG102"/>
    <mergeCell ref="AF103:AG103"/>
    <mergeCell ref="AJ102:AK102"/>
    <mergeCell ref="AJ103:AK103"/>
    <mergeCell ref="AN102:AO102"/>
    <mergeCell ref="AN103:AO103"/>
    <mergeCell ref="AB101:AC101"/>
    <mergeCell ref="AD101:AE101"/>
    <mergeCell ref="AF101:AG101"/>
    <mergeCell ref="AH101:AI101"/>
    <mergeCell ref="AJ101:AK101"/>
    <mergeCell ref="AD102:AE102"/>
    <mergeCell ref="AD103:AE103"/>
    <mergeCell ref="AH102:AI102"/>
    <mergeCell ref="AH103:AI103"/>
    <mergeCell ref="AL102:AM102"/>
    <mergeCell ref="AP12:AQ13"/>
    <mergeCell ref="AP14:AQ15"/>
    <mergeCell ref="A94:B94"/>
    <mergeCell ref="A95:B95"/>
    <mergeCell ref="A93:B93"/>
    <mergeCell ref="Z92:AA92"/>
    <mergeCell ref="AB95:AC95"/>
    <mergeCell ref="AD95:AE95"/>
    <mergeCell ref="AF95:AG95"/>
    <mergeCell ref="AH95:AI95"/>
    <mergeCell ref="AJ95:AK95"/>
    <mergeCell ref="AL95:AM95"/>
    <mergeCell ref="AN95:AO95"/>
    <mergeCell ref="AP95:AQ95"/>
    <mergeCell ref="AQ16:AQ19"/>
    <mergeCell ref="AB16:AB19"/>
    <mergeCell ref="AK16:AK19"/>
    <mergeCell ref="AL16:AL19"/>
    <mergeCell ref="AC16:AC19"/>
    <mergeCell ref="AD16:AD19"/>
    <mergeCell ref="AE16:AE19"/>
    <mergeCell ref="AF16:AF19"/>
    <mergeCell ref="AN16:AN19"/>
    <mergeCell ref="AG16:AG19"/>
    <mergeCell ref="AB6:AQ9"/>
    <mergeCell ref="AB12:AC13"/>
    <mergeCell ref="AB14:AC15"/>
    <mergeCell ref="A6:A19"/>
    <mergeCell ref="B6:B19"/>
    <mergeCell ref="T6:AA6"/>
    <mergeCell ref="U7:AA7"/>
    <mergeCell ref="U8:X8"/>
    <mergeCell ref="Y8:Y19"/>
    <mergeCell ref="Z8:Z19"/>
    <mergeCell ref="AA8:AA19"/>
    <mergeCell ref="X10:X19"/>
    <mergeCell ref="AD12:AE13"/>
    <mergeCell ref="AD14:AE15"/>
    <mergeCell ref="AF12:AG13"/>
    <mergeCell ref="AF14:AG15"/>
    <mergeCell ref="AH12:AI13"/>
    <mergeCell ref="AH14:AI15"/>
    <mergeCell ref="AJ12:AK13"/>
    <mergeCell ref="AJ14:AK15"/>
    <mergeCell ref="AL12:AM13"/>
    <mergeCell ref="AL14:AM15"/>
    <mergeCell ref="AN12:AO13"/>
    <mergeCell ref="AN14:AO15"/>
    <mergeCell ref="AD104:AE104"/>
    <mergeCell ref="AD105:AE105"/>
    <mergeCell ref="AD106:AE106"/>
    <mergeCell ref="AD107:AE107"/>
    <mergeCell ref="AD108:AE108"/>
    <mergeCell ref="AD109:AE109"/>
    <mergeCell ref="AD110:AE110"/>
    <mergeCell ref="B2:AP2"/>
    <mergeCell ref="B3:AP3"/>
    <mergeCell ref="B4:AP4"/>
    <mergeCell ref="C6:R18"/>
    <mergeCell ref="C19:J19"/>
    <mergeCell ref="K19:R19"/>
    <mergeCell ref="S6:S19"/>
    <mergeCell ref="AB10:AE11"/>
    <mergeCell ref="AF10:AI11"/>
    <mergeCell ref="AJ10:AM11"/>
    <mergeCell ref="AN10:AQ11"/>
    <mergeCell ref="T7:T19"/>
    <mergeCell ref="U9:U19"/>
    <mergeCell ref="V9:X9"/>
    <mergeCell ref="V10:V19"/>
    <mergeCell ref="W10:W19"/>
    <mergeCell ref="AO16:AO19"/>
    <mergeCell ref="C20:J20"/>
    <mergeCell ref="K20:R20"/>
    <mergeCell ref="U101:U110"/>
    <mergeCell ref="V101:AA101"/>
    <mergeCell ref="V102:AA102"/>
    <mergeCell ref="V103:AA103"/>
    <mergeCell ref="V104:AA104"/>
    <mergeCell ref="V105:AA105"/>
    <mergeCell ref="V106:AA106"/>
    <mergeCell ref="V109:AA109"/>
    <mergeCell ref="V110:AA110"/>
    <mergeCell ref="V108:AA108"/>
    <mergeCell ref="V107:AA107"/>
    <mergeCell ref="C21:J21"/>
    <mergeCell ref="K21:R21"/>
    <mergeCell ref="A106:T106"/>
    <mergeCell ref="A107:T107"/>
    <mergeCell ref="A108:T108"/>
    <mergeCell ref="C61:J61"/>
    <mergeCell ref="C81:J81"/>
    <mergeCell ref="K81:R81"/>
    <mergeCell ref="C76:J76"/>
    <mergeCell ref="K76:R76"/>
    <mergeCell ref="C70:J70"/>
    <mergeCell ref="AJ109:AK109"/>
    <mergeCell ref="AJ110:AK110"/>
    <mergeCell ref="AN109:AO109"/>
    <mergeCell ref="AN110:AO110"/>
    <mergeCell ref="B120:AQ120"/>
    <mergeCell ref="V124:Y124"/>
    <mergeCell ref="AB109:AC109"/>
    <mergeCell ref="AB110:AC110"/>
    <mergeCell ref="AL108:AM108"/>
    <mergeCell ref="AL109:AM109"/>
    <mergeCell ref="AL110:AM110"/>
    <mergeCell ref="AP109:AQ109"/>
    <mergeCell ref="AP110:AQ110"/>
    <mergeCell ref="A110:T110"/>
    <mergeCell ref="A109:T109"/>
    <mergeCell ref="K61:R61"/>
    <mergeCell ref="C47:J47"/>
    <mergeCell ref="K47:R47"/>
    <mergeCell ref="C43:J43"/>
    <mergeCell ref="K43:R43"/>
    <mergeCell ref="C37:J37"/>
    <mergeCell ref="K37:R37"/>
    <mergeCell ref="B119:AQ119"/>
    <mergeCell ref="AB104:AC104"/>
    <mergeCell ref="AB105:AC105"/>
    <mergeCell ref="AB106:AC106"/>
    <mergeCell ref="AB107:AC107"/>
    <mergeCell ref="AB108:AC108"/>
    <mergeCell ref="AF109:AG109"/>
    <mergeCell ref="AF110:AG110"/>
    <mergeCell ref="AH104:AI104"/>
    <mergeCell ref="AH105:AI105"/>
    <mergeCell ref="AH106:AI106"/>
    <mergeCell ref="AH107:AI107"/>
    <mergeCell ref="AH108:AI108"/>
    <mergeCell ref="AH109:AI109"/>
    <mergeCell ref="AH110:AI110"/>
    <mergeCell ref="AF104:AG104"/>
    <mergeCell ref="AF105:AG105"/>
  </mergeCells>
  <pageMargins left="0.39370078740157483" right="0.39370078740157483" top="0.27909482758620691" bottom="0.27909482758620691" header="0.39370078740157483" footer="0.39370078740157483"/>
  <pageSetup paperSize="9" scale="59" fitToHeight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зав.учебной частью</dc:creator>
  <cp:lastModifiedBy>user</cp:lastModifiedBy>
  <cp:lastPrinted>2020-06-19T09:06:47Z</cp:lastPrinted>
  <dcterms:created xsi:type="dcterms:W3CDTF">2019-10-18T15:09:48Z</dcterms:created>
  <dcterms:modified xsi:type="dcterms:W3CDTF">2020-10-06T14:57:11Z</dcterms:modified>
</cp:coreProperties>
</file>